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採購文件\生技三廠\114年\清潔品第三工場廠房增建及室內裝修工程\行政處第二次公告\"/>
    </mc:Choice>
  </mc:AlternateContent>
  <bookViews>
    <workbookView xWindow="0" yWindow="0" windowWidth="24000" windowHeight="9552"/>
  </bookViews>
  <sheets>
    <sheet name="總表" sheetId="1" r:id="rId1"/>
    <sheet name="標單詳細表" sheetId="2" r:id="rId2"/>
    <sheet name="標單單價分析表" sheetId="3" r:id="rId3"/>
  </sheets>
  <externalReferences>
    <externalReference r:id="rId4"/>
  </externalReferences>
  <definedNames>
    <definedName name="_xlnm.Print_Area" localSheetId="1">標單詳細表!$A$1:$G$471</definedName>
    <definedName name="_xlnm.Print_Titles" localSheetId="2">標單單價分析表!$1:$5</definedName>
    <definedName name="_xlnm.Print_Titles" localSheetId="1">標單詳細表!$1:$5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3" l="1"/>
  <c r="A223" i="3"/>
  <c r="B205" i="3"/>
  <c r="A205" i="3"/>
  <c r="A192" i="3"/>
  <c r="A181" i="3"/>
  <c r="A170" i="3"/>
  <c r="A158" i="3"/>
  <c r="A146" i="3"/>
  <c r="A137" i="3"/>
  <c r="A128" i="3"/>
  <c r="A118" i="3"/>
  <c r="A110" i="3"/>
  <c r="A99" i="3"/>
  <c r="A89" i="3"/>
  <c r="A81" i="3"/>
  <c r="A71" i="3"/>
  <c r="A60" i="3"/>
  <c r="A49" i="3"/>
  <c r="A39" i="3"/>
  <c r="A30" i="3"/>
  <c r="A19" i="3"/>
  <c r="A6" i="3"/>
  <c r="F92" i="2"/>
  <c r="D56" i="2"/>
  <c r="D55" i="2"/>
  <c r="D54" i="2"/>
  <c r="D50" i="2"/>
  <c r="D47" i="2"/>
  <c r="D40" i="2"/>
  <c r="D38" i="2"/>
  <c r="D36" i="2"/>
  <c r="D35" i="2"/>
  <c r="D34" i="2"/>
  <c r="D24" i="2"/>
  <c r="D23" i="2"/>
  <c r="D25" i="2"/>
  <c r="D26" i="2"/>
</calcChain>
</file>

<file path=xl/sharedStrings.xml><?xml version="1.0" encoding="utf-8"?>
<sst xmlns="http://schemas.openxmlformats.org/spreadsheetml/2006/main" count="1789" uniqueCount="744">
  <si>
    <t>式</t>
  </si>
  <si>
    <t>三</t>
  </si>
  <si>
    <t>四</t>
  </si>
  <si>
    <t>五</t>
  </si>
  <si>
    <t>※請將原物料變動及其他導致成本提高之因素列入投標單價考量，契約簽署後，概不接受調漲契約單價。</t>
  </si>
  <si>
    <t>土木工程</t>
    <phoneticPr fontId="5" type="noConversion"/>
  </si>
  <si>
    <t>小計</t>
    <phoneticPr fontId="5" type="noConversion"/>
  </si>
  <si>
    <t>機電工程</t>
    <phoneticPr fontId="5" type="noConversion"/>
  </si>
  <si>
    <t>消防工程</t>
    <phoneticPr fontId="5" type="noConversion"/>
  </si>
  <si>
    <t>式</t>
    <phoneticPr fontId="5" type="noConversion"/>
  </si>
  <si>
    <t>勞工安全衛生費用</t>
    <phoneticPr fontId="5" type="noConversion"/>
  </si>
  <si>
    <t>運雜費</t>
    <phoneticPr fontId="5" type="noConversion"/>
  </si>
  <si>
    <t>工程保險</t>
    <phoneticPr fontId="5" type="noConversion"/>
  </si>
  <si>
    <t>六</t>
    <phoneticPr fontId="4" type="noConversion"/>
  </si>
  <si>
    <t>營建空氣污染防治費</t>
    <phoneticPr fontId="5" type="noConversion"/>
  </si>
  <si>
    <t>廢棄物處理費(含申報及清運處理)</t>
    <phoneticPr fontId="5" type="noConversion"/>
  </si>
  <si>
    <t>管理及利潤</t>
    <phoneticPr fontId="5" type="noConversion"/>
  </si>
  <si>
    <t>總計(未稅)</t>
    <phoneticPr fontId="5" type="noConversion"/>
  </si>
  <si>
    <t>臺鹽公司生技三廠投標標價清單</t>
    <phoneticPr fontId="5" type="noConversion"/>
  </si>
  <si>
    <t>假設工程</t>
  </si>
  <si>
    <t>假設工程</t>
    <phoneticPr fontId="4" type="noConversion"/>
  </si>
  <si>
    <t>結構體新建工程</t>
  </si>
  <si>
    <t>結構體新建工程</t>
    <phoneticPr fontId="4" type="noConversion"/>
  </si>
  <si>
    <t>裝修工程</t>
  </si>
  <si>
    <t>裝修工程</t>
    <phoneticPr fontId="4" type="noConversion"/>
  </si>
  <si>
    <t>門窗工程</t>
    <phoneticPr fontId="4" type="noConversion"/>
  </si>
  <si>
    <t>電氣設備及管路工程</t>
    <phoneticPr fontId="4" type="noConversion"/>
  </si>
  <si>
    <t>拆除及整地工程(含清運)</t>
    <phoneticPr fontId="4" type="noConversion"/>
  </si>
  <si>
    <t>設備及雜項工程</t>
    <phoneticPr fontId="4" type="noConversion"/>
  </si>
  <si>
    <t>給排水衛生工程</t>
    <phoneticPr fontId="4" type="noConversion"/>
  </si>
  <si>
    <t>排水設備及管路工程</t>
    <phoneticPr fontId="4" type="noConversion"/>
  </si>
  <si>
    <t>弱電設備及管路工程</t>
    <phoneticPr fontId="4" type="noConversion"/>
  </si>
  <si>
    <t>火警自動警報設備系統工程</t>
    <phoneticPr fontId="4" type="noConversion"/>
  </si>
  <si>
    <t>緊急廣播設備系統工程</t>
    <phoneticPr fontId="4" type="noConversion"/>
  </si>
  <si>
    <t>緊急照明暨標示設備工程</t>
    <phoneticPr fontId="4" type="noConversion"/>
  </si>
  <si>
    <t>排煙設備系統工程</t>
    <phoneticPr fontId="4" type="noConversion"/>
  </si>
  <si>
    <t>發電機、室內消防栓暨消防專用蓄水池工程</t>
    <phoneticPr fontId="4" type="noConversion"/>
  </si>
  <si>
    <t>增建暨室內裝修工程消防會勘竣工查驗費用</t>
    <phoneticPr fontId="4" type="noConversion"/>
  </si>
  <si>
    <t>壹</t>
  </si>
  <si>
    <t>壹</t>
    <phoneticPr fontId="5" type="noConversion"/>
  </si>
  <si>
    <t>貳</t>
    <phoneticPr fontId="5" type="noConversion"/>
  </si>
  <si>
    <t>叁</t>
    <phoneticPr fontId="4" type="noConversion"/>
  </si>
  <si>
    <t>肆</t>
    <phoneticPr fontId="4" type="noConversion"/>
  </si>
  <si>
    <t>伍</t>
    <phoneticPr fontId="4" type="noConversion"/>
  </si>
  <si>
    <t>陸</t>
    <phoneticPr fontId="4" type="noConversion"/>
  </si>
  <si>
    <t>柒</t>
    <phoneticPr fontId="4" type="noConversion"/>
  </si>
  <si>
    <t>捌</t>
    <phoneticPr fontId="4" type="noConversion"/>
  </si>
  <si>
    <t>玖</t>
    <phoneticPr fontId="4" type="noConversion"/>
  </si>
  <si>
    <t>臺鹽實業股份有限公司</t>
    <phoneticPr fontId="16" type="noConversion"/>
  </si>
  <si>
    <t>工程名稱</t>
  </si>
  <si>
    <t>施工地點</t>
  </si>
  <si>
    <t>嘉義縣布袋鎮光復里六棟寮1號</t>
    <phoneticPr fontId="16" type="noConversion"/>
  </si>
  <si>
    <t>工程編號</t>
  </si>
  <si>
    <t>項 次</t>
  </si>
  <si>
    <t>項  目  及  說  明</t>
  </si>
  <si>
    <t>單 位</t>
  </si>
  <si>
    <t>數 量</t>
  </si>
  <si>
    <t>單 價</t>
  </si>
  <si>
    <t>複 價</t>
  </si>
  <si>
    <t>編碼(備註)</t>
  </si>
  <si>
    <t>一</t>
  </si>
  <si>
    <t>1</t>
  </si>
  <si>
    <t>施工護欄及圍籬，甲種安全圍籬，H=</t>
  </si>
  <si>
    <t>M</t>
  </si>
  <si>
    <t>分析表01</t>
    <phoneticPr fontId="16" type="noConversion"/>
  </si>
  <si>
    <t>2.4m，含支柱及安裝(含防溢座、</t>
    <phoneticPr fontId="16" type="noConversion"/>
  </si>
  <si>
    <t>警示燈、警示牌等)</t>
  </si>
  <si>
    <t>2</t>
  </si>
  <si>
    <t>施工圍籬，大門，裝拆(W=6m)含塗裝</t>
  </si>
  <si>
    <t>樘</t>
  </si>
  <si>
    <t>分析表02</t>
    <phoneticPr fontId="16" type="noConversion"/>
  </si>
  <si>
    <t>3</t>
    <phoneticPr fontId="16" type="noConversion"/>
  </si>
  <si>
    <t>環境保護，施工車輛及路面清洗，高壓清洗機</t>
    <phoneticPr fontId="16" type="noConversion"/>
  </si>
  <si>
    <t>台</t>
    <phoneticPr fontId="16" type="noConversion"/>
  </si>
  <si>
    <t>分析表03</t>
    <phoneticPr fontId="16" type="noConversion"/>
  </si>
  <si>
    <t>4</t>
    <phoneticPr fontId="16" type="noConversion"/>
  </si>
  <si>
    <t>工程告示牌及工地標誌，工程告示牌，長</t>
  </si>
  <si>
    <t>分析表04</t>
    <phoneticPr fontId="16" type="noConversion"/>
  </si>
  <si>
    <t>120x寬75cm，裝拆及維護</t>
    <phoneticPr fontId="16" type="noConversion"/>
  </si>
  <si>
    <t>5</t>
    <phoneticPr fontId="16" type="noConversion"/>
  </si>
  <si>
    <t>施工警告標示，工地安全警示設施(含夜間</t>
  </si>
  <si>
    <t>分析表05</t>
    <phoneticPr fontId="16" type="noConversion"/>
  </si>
  <si>
    <t>警示燈…等)</t>
  </si>
  <si>
    <t>環境保護，工地清潔費，含垃圾清運及完</t>
  </si>
  <si>
    <t>分析表06</t>
    <phoneticPr fontId="16" type="noConversion"/>
  </si>
  <si>
    <t>工清潔費</t>
  </si>
  <si>
    <t>環境保護，公共設施復原費(原有建築物、</t>
  </si>
  <si>
    <t>分析表07</t>
    <phoneticPr fontId="16" type="noConversion"/>
  </si>
  <si>
    <t>路面、鋪面、排水溝設施等復原)</t>
  </si>
  <si>
    <t>小計</t>
  </si>
  <si>
    <t>二</t>
  </si>
  <si>
    <t>拆除及整地工程(含清運)</t>
    <phoneticPr fontId="16" type="noConversion"/>
  </si>
  <si>
    <t>施工測量，工地放樣</t>
  </si>
  <si>
    <t>M2</t>
  </si>
  <si>
    <t>分析表8</t>
    <phoneticPr fontId="16" type="noConversion"/>
  </si>
  <si>
    <t>土方工作，挖方</t>
  </si>
  <si>
    <t>M3</t>
  </si>
  <si>
    <t>分析表9</t>
  </si>
  <si>
    <t>3</t>
  </si>
  <si>
    <t>土方工作，填方</t>
  </si>
  <si>
    <t>分析表10</t>
  </si>
  <si>
    <t>4</t>
  </si>
  <si>
    <t>廢方處理，含申報、運送、合法證明、地</t>
  </si>
  <si>
    <t>分析表11</t>
    <phoneticPr fontId="16" type="noConversion"/>
  </si>
  <si>
    <t>方稅金等)</t>
  </si>
  <si>
    <t>5</t>
  </si>
  <si>
    <t>工地拆除，既有設施拆除及運棄(室內隔間)</t>
    <phoneticPr fontId="16" type="noConversion"/>
  </si>
  <si>
    <t>分析表12</t>
    <phoneticPr fontId="16" type="noConversion"/>
  </si>
  <si>
    <t>6</t>
  </si>
  <si>
    <t>工地拆除，既有設施拆除(原有管線設備</t>
    <phoneticPr fontId="16" type="noConversion"/>
  </si>
  <si>
    <t>分析表13</t>
    <phoneticPr fontId="16" type="noConversion"/>
  </si>
  <si>
    <t>拆除，含設備整理保存等)</t>
    <phoneticPr fontId="16" type="noConversion"/>
  </si>
  <si>
    <t>7</t>
  </si>
  <si>
    <t>工地拆除，既有設施拆除及運棄(既有棚架)</t>
    <phoneticPr fontId="16" type="noConversion"/>
  </si>
  <si>
    <t>分析表14</t>
    <phoneticPr fontId="16" type="noConversion"/>
  </si>
  <si>
    <t>三</t>
    <phoneticPr fontId="16" type="noConversion"/>
  </si>
  <si>
    <t>鋼筋，SD280，加工組立</t>
    <phoneticPr fontId="16" type="noConversion"/>
  </si>
  <si>
    <t>T</t>
  </si>
  <si>
    <t>分析表15</t>
    <phoneticPr fontId="16" type="noConversion"/>
  </si>
  <si>
    <t>鋼筋，SD420W，加工組立</t>
    <phoneticPr fontId="16" type="noConversion"/>
  </si>
  <si>
    <t>分析表16</t>
  </si>
  <si>
    <t>結構用混凝土，預拌，140kgf/cm2，含澆</t>
  </si>
  <si>
    <t>分析表17</t>
  </si>
  <si>
    <t>置及搗實</t>
  </si>
  <si>
    <t>結構用混凝土，預拌，280kgf/cm2，含澆</t>
  </si>
  <si>
    <t>分析表18</t>
    <phoneticPr fontId="16" type="noConversion"/>
  </si>
  <si>
    <t>普通模板加工及組立</t>
  </si>
  <si>
    <t>分析表19</t>
    <phoneticPr fontId="16" type="noConversion"/>
  </si>
  <si>
    <t>整體粉光</t>
    <phoneticPr fontId="16" type="noConversion"/>
  </si>
  <si>
    <t>M2</t>
    <phoneticPr fontId="16" type="noConversion"/>
  </si>
  <si>
    <t>金屬接合，錨定螺栓組</t>
  </si>
  <si>
    <t>組</t>
  </si>
  <si>
    <t>9</t>
  </si>
  <si>
    <t>結構鋼，結構鋼材(含損耗)</t>
  </si>
  <si>
    <t>KG</t>
  </si>
  <si>
    <t>10</t>
  </si>
  <si>
    <t>結構鋼，鋼材安裝焊接及组立</t>
  </si>
  <si>
    <t>11</t>
  </si>
  <si>
    <t>結構鋼，焊條，氧氣，乙炔</t>
  </si>
  <si>
    <t>12</t>
  </si>
  <si>
    <t>建築鋼結構，運輸</t>
  </si>
  <si>
    <t>13</t>
  </si>
  <si>
    <t>金屬接合，強力螺栓，安裝</t>
  </si>
  <si>
    <t>14</t>
  </si>
  <si>
    <t>結構鋼，非破壞性檢驗費</t>
  </si>
  <si>
    <t>15</t>
  </si>
  <si>
    <t>結構鋼，防火漆(含面漆)</t>
  </si>
  <si>
    <t>18</t>
  </si>
  <si>
    <t>金屬製品，不銹鋼天溝</t>
  </si>
  <si>
    <t>19</t>
  </si>
  <si>
    <t>DECK 鋼骨鋼板0.91㎜</t>
  </si>
  <si>
    <t>㎡</t>
  </si>
  <si>
    <t>20</t>
  </si>
  <si>
    <t>擋泥板</t>
  </si>
  <si>
    <t>21</t>
  </si>
  <si>
    <t>圓拉桿，φ19</t>
    <phoneticPr fontId="16" type="noConversion"/>
  </si>
  <si>
    <t>金屬材料，鐵件，屋面防火鋼板</t>
  </si>
  <si>
    <t>屋面 各式收邊</t>
  </si>
  <si>
    <t>牆面防火鋼板(外層TH:0.58mm+60k岩棉+</t>
  </si>
  <si>
    <t>0.42mm鋼板)</t>
  </si>
  <si>
    <t>四</t>
    <phoneticPr fontId="16" type="noConversion"/>
  </si>
  <si>
    <t>1</t>
    <phoneticPr fontId="16" type="noConversion"/>
  </si>
  <si>
    <t>環氧樹脂地坪</t>
    <phoneticPr fontId="16" type="noConversion"/>
  </si>
  <si>
    <t>2</t>
    <phoneticPr fontId="16" type="noConversion"/>
  </si>
  <si>
    <t>庫板隔間牆工程</t>
    <phoneticPr fontId="16" type="noConversion"/>
  </si>
  <si>
    <t>式</t>
    <phoneticPr fontId="16" type="noConversion"/>
  </si>
  <si>
    <t>分析表20</t>
    <phoneticPr fontId="16" type="noConversion"/>
  </si>
  <si>
    <t>庫板天花板工程</t>
    <phoneticPr fontId="16" type="noConversion"/>
  </si>
  <si>
    <t>分析表21</t>
    <phoneticPr fontId="16" type="noConversion"/>
  </si>
  <si>
    <t>五</t>
    <phoneticPr fontId="16" type="noConversion"/>
  </si>
  <si>
    <t>門窗工程</t>
    <phoneticPr fontId="16" type="noConversion"/>
  </si>
  <si>
    <t>D1烤漆鋼板防火門(F60A/具遮煙性)，W=1850mm，H=</t>
    <phoneticPr fontId="16" type="noConversion"/>
  </si>
  <si>
    <t>2100mm</t>
    <phoneticPr fontId="16" type="noConversion"/>
  </si>
  <si>
    <t>SD1捲門(防夾功能)，W=3000mm，H=</t>
    <phoneticPr fontId="16" type="noConversion"/>
  </si>
  <si>
    <t>2550mm</t>
    <phoneticPr fontId="16" type="noConversion"/>
  </si>
  <si>
    <t>六</t>
    <phoneticPr fontId="16" type="noConversion"/>
  </si>
  <si>
    <t>設備及雜項工程</t>
    <phoneticPr fontId="16" type="noConversion"/>
  </si>
  <si>
    <t>廢水陰井L120*W120*H150cm及密壁式鑄鐵蓋</t>
    <phoneticPr fontId="16" type="noConversion"/>
  </si>
  <si>
    <t>個</t>
  </si>
  <si>
    <t>建築工程合計</t>
    <phoneticPr fontId="16" type="noConversion"/>
  </si>
  <si>
    <t>機電工程</t>
    <phoneticPr fontId="16" type="noConversion"/>
  </si>
  <si>
    <t>電氣設備及管路工程</t>
    <phoneticPr fontId="16" type="noConversion"/>
  </si>
  <si>
    <t>MPA＆MRA PANEL (屋內型 SPHC)</t>
  </si>
  <si>
    <t>CASE 2.0t附第二道安全門</t>
  </si>
  <si>
    <t>只</t>
  </si>
  <si>
    <t xml:space="preserve">專業廠 </t>
  </si>
  <si>
    <t xml:space="preserve">      </t>
  </si>
  <si>
    <t>(尺寸依現場需求調整)</t>
  </si>
  <si>
    <t>NFB 3P 800AF 800AT 220V 30KA</t>
  </si>
  <si>
    <t>士林.東元.國際</t>
  </si>
  <si>
    <t>或同等品</t>
  </si>
  <si>
    <t>NFB 3P 600AF 500AT 220V 30KA</t>
  </si>
  <si>
    <t>NFB 3P 400AF 300AT 220V 30KA</t>
  </si>
  <si>
    <t>NFB 3P 250AF 125AT 220V 30KA</t>
  </si>
  <si>
    <t>NFB 3P 100AF 100AT 220V 30KA</t>
  </si>
  <si>
    <t>NFB 3P 100AF 30AT 220V 30KA</t>
  </si>
  <si>
    <t>NFB 2P 100AF 20AT 220V 30KA</t>
  </si>
  <si>
    <t xml:space="preserve">SC 3ψ 260V 40KVAR 鐵殼式 </t>
  </si>
  <si>
    <t>士林.中大.裕昌</t>
  </si>
  <si>
    <t>NFB 3P 50AF 30AT 190V 10KA</t>
  </si>
  <si>
    <t>NFB 1P 50AF 20AT 110V 10KA</t>
  </si>
  <si>
    <t>ELCB 1P 50AF 20AT 110V 10KA</t>
  </si>
  <si>
    <t>30MA 0.1S</t>
  </si>
  <si>
    <t>FUSE 600V-100KA W/2A FUSE LAMP</t>
  </si>
  <si>
    <t>CT 800/5A 15VA MOLD 1.0</t>
  </si>
  <si>
    <t>士林.巧力.大同</t>
  </si>
  <si>
    <t>集合式電表 3ψ3W W/RS485</t>
  </si>
  <si>
    <t>ABB.SCHNEIDER.</t>
  </si>
  <si>
    <t>SOCOMEC</t>
  </si>
  <si>
    <t>溫控開關及散熱風扇</t>
  </si>
  <si>
    <t>台製品</t>
  </si>
  <si>
    <t>CU.BUS鍍錫含分路開關</t>
  </si>
  <si>
    <t>另料,五金線槽,號碼,端子,端子台</t>
  </si>
  <si>
    <t>盤內接地銅排及銘牌五金另料</t>
  </si>
  <si>
    <t>盤內結線施工</t>
  </si>
  <si>
    <t xml:space="preserve">TR 3ψ 220V/110-190V </t>
  </si>
  <si>
    <t>士林.大同.華城</t>
  </si>
  <si>
    <t>10KVA 油入式</t>
  </si>
  <si>
    <t>PA＆RA PANEL (屋內型 SPHC)</t>
  </si>
  <si>
    <t>NFB 3P 400AF 300AT 220V 20KA</t>
  </si>
  <si>
    <t>NFB 2P 100AF 20AT 220V 20KA</t>
  </si>
  <si>
    <t>ELCB 3P 100AF 75AT 220V 20KA</t>
  </si>
  <si>
    <t xml:space="preserve">ELCB 3P 50AF 30AT 220V 20KA </t>
  </si>
  <si>
    <t>PB PANEL (屋內型 SPHC)</t>
  </si>
  <si>
    <t>NFB 3P 250AF 125AT 220V 15KA</t>
  </si>
  <si>
    <t>NFB 3P 100AF 20AT 220V 15KA</t>
  </si>
  <si>
    <t>MPB＆MRB PANEL (屋內型 SPHC)</t>
  </si>
  <si>
    <t>NFB 3P 250AF 250AT 220V 30KA</t>
  </si>
  <si>
    <t>NFB 3P 250AF 200AT 220V 30KA</t>
  </si>
  <si>
    <t xml:space="preserve">SC 3ψ 260V 10KVAR 鐵殼式 </t>
  </si>
  <si>
    <t>CT 300/5A 15VA MOLD 1.0</t>
  </si>
  <si>
    <t>TR 3ψ 220V/110-190V 10KVA</t>
  </si>
  <si>
    <t>油入式</t>
  </si>
  <si>
    <t>ATS＆EMP PANEL (屋內型 SPHC)</t>
  </si>
  <si>
    <t>ATS 3P 250AF 200AT 220V 20KA</t>
  </si>
  <si>
    <t>士林,尚偉,固也泰</t>
  </si>
  <si>
    <t>NFB TYPE 附電氣及機械連鎖</t>
  </si>
  <si>
    <t>及原廠控制器</t>
  </si>
  <si>
    <t>NFB 3P 250AF 200AT 220V 20KA</t>
  </si>
  <si>
    <t>NFB 3P 100AF 60AT 220V 20KA</t>
  </si>
  <si>
    <t>NFB 3P 100AF 30AT 220V 20KA</t>
  </si>
  <si>
    <t>NFB 3P 100AF 20AT 220V 20KA</t>
  </si>
  <si>
    <t>NFB 2P 100AF 20AT 220V 15KA</t>
  </si>
  <si>
    <t>銅排鍍錫含分歧銅排</t>
  </si>
  <si>
    <t>銘牌含各分路及器具標示</t>
  </si>
  <si>
    <t>另料五金,線槽,號碼,端子,端子台</t>
  </si>
  <si>
    <t>工資 含廠內測試(功能動作)</t>
  </si>
  <si>
    <t>六</t>
  </si>
  <si>
    <t>台芝 或同等品</t>
  </si>
  <si>
    <t>(防水型附燈罩)</t>
  </si>
  <si>
    <t>管類:</t>
  </si>
  <si>
    <t xml:space="preserve">PVC管(E)          </t>
  </si>
  <si>
    <t xml:space="preserve">16mmx2.0mm      </t>
  </si>
  <si>
    <t xml:space="preserve"> 米 </t>
  </si>
  <si>
    <t>南亞(正)大洋 華夏</t>
  </si>
  <si>
    <t xml:space="preserve">20mmx2.0mm   </t>
  </si>
  <si>
    <t xml:space="preserve">28mmx3.0mm   </t>
  </si>
  <si>
    <t xml:space="preserve">35mmx3.5mm   </t>
  </si>
  <si>
    <t xml:space="preserve">41mmx3.5mm   </t>
  </si>
  <si>
    <t xml:space="preserve">65mmx4.5mm </t>
  </si>
  <si>
    <t xml:space="preserve">80mmx5.5mm </t>
  </si>
  <si>
    <t xml:space="preserve">100mmx7.0mm </t>
  </si>
  <si>
    <t>彎頭及配件</t>
  </si>
  <si>
    <t>電線類:</t>
  </si>
  <si>
    <t xml:space="preserve">    </t>
  </si>
  <si>
    <t>PVC 電線(IV)</t>
  </si>
  <si>
    <t>2.0mm</t>
  </si>
  <si>
    <t>大亞 華光 華榮</t>
  </si>
  <si>
    <t>5.5°</t>
  </si>
  <si>
    <t>8°</t>
  </si>
  <si>
    <t>14°</t>
  </si>
  <si>
    <t>22°</t>
  </si>
  <si>
    <t>30°</t>
  </si>
  <si>
    <t>38°</t>
  </si>
  <si>
    <t>50°</t>
  </si>
  <si>
    <t>80°</t>
  </si>
  <si>
    <t>XLPE 電纜線</t>
  </si>
  <si>
    <t xml:space="preserve">600V    8° 1/C       </t>
  </si>
  <si>
    <t xml:space="preserve">600V    80° 1/C       </t>
  </si>
  <si>
    <t xml:space="preserve">600V    100° 1/C       </t>
  </si>
  <si>
    <t xml:space="preserve">600V    200° 1/C       </t>
  </si>
  <si>
    <t xml:space="preserve">600V    150°  1/C       </t>
  </si>
  <si>
    <t xml:space="preserve">600V    250°  1/C       </t>
  </si>
  <si>
    <t>PVC Cable電纜線(VV)</t>
  </si>
  <si>
    <t xml:space="preserve">5.5°  2/C       </t>
  </si>
  <si>
    <t xml:space="preserve">5.5°  3/C       </t>
  </si>
  <si>
    <t xml:space="preserve">30°  3/C       </t>
  </si>
  <si>
    <t xml:space="preserve">耐燃電線 840°C          </t>
  </si>
  <si>
    <t>150°</t>
  </si>
  <si>
    <t xml:space="preserve">開關 , 插座                   </t>
  </si>
  <si>
    <t>單路開關2P 15A 110V(附蓋)</t>
  </si>
  <si>
    <t>國際牌,星光大面板</t>
  </si>
  <si>
    <t>三路開關2P 15A 110V(附蓋)</t>
  </si>
  <si>
    <t>埋入式附接地極雙聯插座</t>
  </si>
  <si>
    <t xml:space="preserve"> 只 </t>
  </si>
  <si>
    <t>國際 東芝或同等品</t>
  </si>
  <si>
    <t>(5.5°絞線用)2P15A125V(附蓋)</t>
  </si>
  <si>
    <t>單相220V插座</t>
  </si>
  <si>
    <t>冷氣套管、浴廁冷暖風機風管套管</t>
  </si>
  <si>
    <t>及通氣罩</t>
  </si>
  <si>
    <t>出線口及線盒</t>
  </si>
  <si>
    <t>接地工程(含管線,銅棒...等)</t>
  </si>
  <si>
    <t>臨時用電申請費(不含規費)</t>
  </si>
  <si>
    <t>電力申請手續費</t>
  </si>
  <si>
    <t>技師竣工簽證費</t>
  </si>
  <si>
    <t>既有線路及開關箱拆除</t>
  </si>
  <si>
    <t>打鑿修補</t>
  </si>
  <si>
    <t>防震軟管</t>
  </si>
  <si>
    <t>施工圖.竣工圖及施工圖本作業費</t>
  </si>
  <si>
    <t>防火填塞</t>
  </si>
  <si>
    <t xml:space="preserve"> 式 </t>
  </si>
  <si>
    <t>運什費</t>
  </si>
  <si>
    <t>另料及雜費</t>
  </si>
  <si>
    <t>工    資</t>
  </si>
  <si>
    <t xml:space="preserve">                    </t>
  </si>
  <si>
    <t>浮球凡而 25mmFV(1"FV)</t>
  </si>
  <si>
    <t>ALEX 和成 或同等品</t>
  </si>
  <si>
    <t>球塞閥 1"GV(不銹鋼,二片式)</t>
  </si>
  <si>
    <t>金口 東光 怡發</t>
  </si>
  <si>
    <t>球塞閥 2"GV(不銹鋼,法蘭式)</t>
  </si>
  <si>
    <t>PVC管</t>
  </si>
  <si>
    <t>PVC冷水管 1"x3.5mm</t>
  </si>
  <si>
    <t>米</t>
  </si>
  <si>
    <t xml:space="preserve">        "</t>
  </si>
  <si>
    <t>PVC冷水管 11/2"x4.0mm</t>
  </si>
  <si>
    <t>彎頭配件</t>
  </si>
  <si>
    <t>SUS304不銹鋼壓著管</t>
  </si>
  <si>
    <t>不銹鋼管 1"x1.0mm</t>
  </si>
  <si>
    <t>美亞 允強或同等品</t>
  </si>
  <si>
    <t>不銹鋼雙壓接另件</t>
  </si>
  <si>
    <t>北名 奕華</t>
  </si>
  <si>
    <t>雜項工程(含油漆、穿牆止水</t>
  </si>
  <si>
    <t>、防震等)及運雜費</t>
  </si>
  <si>
    <t>管路吊支(固定)架,五金另件,其他</t>
  </si>
  <si>
    <t>管路標示(含材料+施工)</t>
  </si>
  <si>
    <t>管路用途、流向箭頭標示</t>
  </si>
  <si>
    <t>閥件掛壓克力排標示,含操作說明</t>
  </si>
  <si>
    <t>(含材料+施工)</t>
  </si>
  <si>
    <t>試水、試壓及調整(含材料+施工)</t>
  </si>
  <si>
    <t>自來水申請費用</t>
  </si>
  <si>
    <t>工      資</t>
  </si>
  <si>
    <t>13</t>
    <phoneticPr fontId="16" type="noConversion"/>
  </si>
  <si>
    <t>熱水器</t>
    <phoneticPr fontId="16" type="noConversion"/>
  </si>
  <si>
    <t>組</t>
    <phoneticPr fontId="16" type="noConversion"/>
  </si>
  <si>
    <t>排水設備及管路工程</t>
    <phoneticPr fontId="16" type="noConversion"/>
  </si>
  <si>
    <t>方型地板落水頭2"</t>
  </si>
  <si>
    <t>ALEX 和成或同等品</t>
  </si>
  <si>
    <t>方型地板落水頭2"(熱排)</t>
  </si>
  <si>
    <t>方型不銹鋼清潔口4"</t>
  </si>
  <si>
    <t>清除短管4"橘</t>
  </si>
  <si>
    <t>南亞(正) 大洋 華夏</t>
  </si>
  <si>
    <t>整套型沈水式不銹鋼廢水泵0.5HPx2</t>
  </si>
  <si>
    <t>川源或同等品</t>
  </si>
  <si>
    <t>D=∮2",H=5M,Q=150</t>
  </si>
  <si>
    <t>LPM,(含∮2"閘閥(10K)X2,</t>
  </si>
  <si>
    <t>∮2"無聲緩衝逆止閥(10K)x2</t>
  </si>
  <si>
    <t>∮2"防震軟管X2,交替運轉</t>
  </si>
  <si>
    <t>含自動著脫裝置型、導管及吊鍊.</t>
  </si>
  <si>
    <t>控制盤)(SUS304,葉輪PP材質)(配件全)</t>
  </si>
  <si>
    <t>PVC橘紅色管</t>
  </si>
  <si>
    <t>PVC橘紅色管2"*4.1mm</t>
  </si>
  <si>
    <t>PVC橘紅色管4"*6.6mm</t>
  </si>
  <si>
    <t>SUS304不銹鋼焊接管</t>
  </si>
  <si>
    <t>不銹鋼管 2"(60.5x厚度3.0mm)</t>
  </si>
  <si>
    <t>美亞 允強</t>
  </si>
  <si>
    <t>不銹鋼管 4"(114.3x厚度3.0mm)</t>
  </si>
  <si>
    <t>不銹鋼焊接另件</t>
  </si>
  <si>
    <t>雜項工程(含油漆、穿牆止水、</t>
  </si>
  <si>
    <t>道路挖掘打鑿修補等)及運雜費</t>
  </si>
  <si>
    <t>管路吊支(固定)架、五金另件</t>
  </si>
  <si>
    <t>管路、器具標示(含材料+施工)</t>
  </si>
  <si>
    <t>試水及調整(含材料+施工)</t>
  </si>
  <si>
    <t>弱電設備及管路工程</t>
    <phoneticPr fontId="16" type="noConversion"/>
  </si>
  <si>
    <t>電話接線箱&lt;56x45x10&gt;CM</t>
  </si>
  <si>
    <t>專業廠</t>
  </si>
  <si>
    <t>弱電接線箱&lt;56x45x10&gt;CM</t>
  </si>
  <si>
    <t>總接地箱&lt;40x35x15&gt;CM</t>
  </si>
  <si>
    <t>需符合電信局規範</t>
  </si>
  <si>
    <t>接地工程</t>
  </si>
  <si>
    <t>PVC電線14°</t>
  </si>
  <si>
    <t>大亞,華光,華榮</t>
  </si>
  <si>
    <t xml:space="preserve">PVC 管                        </t>
  </si>
  <si>
    <t xml:space="preserve"> </t>
  </si>
  <si>
    <t xml:space="preserve">PVC 管 3/4"x2.0mm             </t>
  </si>
  <si>
    <t xml:space="preserve">南亞&lt;正&gt;,大洋,華夏  </t>
  </si>
  <si>
    <t xml:space="preserve">PVC 管 1"x3.0mm               </t>
  </si>
  <si>
    <t xml:space="preserve">彎頭配件                      </t>
  </si>
  <si>
    <t xml:space="preserve">式 </t>
  </si>
  <si>
    <t>接線盒工程</t>
  </si>
  <si>
    <t xml:space="preserve">資訊端子板              </t>
  </si>
  <si>
    <t>越祥,太平洋</t>
  </si>
  <si>
    <t>8RJ-45    Cat-6</t>
  </si>
  <si>
    <t xml:space="preserve">或同等品 </t>
  </si>
  <si>
    <t>符合電信規範</t>
  </si>
  <si>
    <t>壁式資訊出線口&lt;附面板&gt;</t>
  </si>
  <si>
    <t>太平洋、國際</t>
  </si>
  <si>
    <t>4C-FC光纖終端盒</t>
  </si>
  <si>
    <t>越祥或同等品</t>
  </si>
  <si>
    <t xml:space="preserve">(含引線、FC耦合器)   </t>
  </si>
  <si>
    <t>CAT 6-4P UTP 無遮蔽雙絞線</t>
  </si>
  <si>
    <t>太平洋、大亞</t>
  </si>
  <si>
    <t>0.4-dB-4C-SM光纖</t>
  </si>
  <si>
    <t xml:space="preserve">自持架空光纜  </t>
  </si>
  <si>
    <t>FC-FC 單模光纖跳接線</t>
  </si>
  <si>
    <t>條</t>
  </si>
  <si>
    <t>光纖接續材料及零料</t>
  </si>
  <si>
    <t>網路數據用  光電轉換器(100/1000)</t>
  </si>
  <si>
    <t>監視用  光電轉換器(4Port)</t>
  </si>
  <si>
    <t>60米紅外線1080P網路攝影機</t>
  </si>
  <si>
    <t>台</t>
  </si>
  <si>
    <t>4路 NVR網路錄影主機</t>
  </si>
  <si>
    <t>2TB監控專用硬碟</t>
  </si>
  <si>
    <t>監控用螢幕(可自備)</t>
  </si>
  <si>
    <t xml:space="preserve">另料                          </t>
  </si>
  <si>
    <t xml:space="preserve">運什費                        </t>
  </si>
  <si>
    <t xml:space="preserve">工資                          </t>
  </si>
  <si>
    <t>網路測報</t>
  </si>
  <si>
    <t>光纖損失測報</t>
  </si>
  <si>
    <t>電信申請手續費</t>
  </si>
  <si>
    <t>技師審驗簽證費</t>
  </si>
  <si>
    <t>電信申請審驗規費</t>
  </si>
  <si>
    <t>機電工程合計</t>
    <phoneticPr fontId="4" type="noConversion"/>
  </si>
  <si>
    <t>參</t>
    <phoneticPr fontId="16" type="noConversion"/>
  </si>
  <si>
    <t>消防工程</t>
  </si>
  <si>
    <t>火警自動警報設備系統工程</t>
    <phoneticPr fontId="16" type="noConversion"/>
  </si>
  <si>
    <t>ABC乾粉滅火器，10LB手提示</t>
  </si>
  <si>
    <t>具</t>
  </si>
  <si>
    <t>德成 力誠 捷攏</t>
  </si>
  <si>
    <t>複合式火警受信總機10L（P型）</t>
  </si>
  <si>
    <t>偵煙光電式局限型探測器（2種）</t>
  </si>
  <si>
    <t>PVC 600V級IV線1.2mm</t>
  </si>
  <si>
    <t>PVC 600V級HR耐熱線1.6mm</t>
  </si>
  <si>
    <t>PVC 1/2“導線E管2.0mm</t>
  </si>
  <si>
    <t>PVC 1“導線E管3.0mm</t>
  </si>
  <si>
    <t>配管及彎頭，接線盒，吊架等五金另件</t>
  </si>
  <si>
    <t>配線五金另料</t>
  </si>
  <si>
    <t>管、線配置工資及高架作業費</t>
  </si>
  <si>
    <t>設備按裝及測試工資</t>
  </si>
  <si>
    <t>緊急廣播設備系統工程</t>
    <phoneticPr fontId="16" type="noConversion"/>
  </si>
  <si>
    <t>緊急廣播主機（200W 5L）壁掛式</t>
  </si>
  <si>
    <t>緊急廣播喇叭 L級-3W 壁掛式</t>
  </si>
  <si>
    <t>緊急照明暨標示設備工程</t>
    <phoneticPr fontId="16" type="noConversion"/>
  </si>
  <si>
    <t>緊急照明燈 LED-15W 壁掛式</t>
  </si>
  <si>
    <t>出口標示燈 B級 LED</t>
  </si>
  <si>
    <t>避難方向燈 B級 LED</t>
  </si>
  <si>
    <t>PVC 600V 2.0mmIV線</t>
  </si>
  <si>
    <t>插座、蓋板</t>
  </si>
  <si>
    <t>排煙設備系統工程</t>
    <phoneticPr fontId="16" type="noConversion"/>
  </si>
  <si>
    <t>軸流風機整修 7.5HP Q400 SP25</t>
  </si>
  <si>
    <t>風機位移調整工資</t>
  </si>
  <si>
    <t>風機避震器</t>
  </si>
  <si>
    <t>帆布接頭</t>
  </si>
  <si>
    <t>不銹鋼風機導管</t>
  </si>
  <si>
    <t>不鏽鋼鵝頸出風口</t>
  </si>
  <si>
    <t>排煙機控制盤  7.5HP</t>
  </si>
  <si>
    <t>排煙閘門  60cm*60cm</t>
  </si>
  <si>
    <t>電動風門  100cm*100cm</t>
  </si>
  <si>
    <t>閘門、風門安裝工資</t>
  </si>
  <si>
    <t>排煙機手動啟動裝置</t>
  </si>
  <si>
    <t>法蘭組件</t>
  </si>
  <si>
    <t>吊支架及丸條</t>
  </si>
  <si>
    <t>風量測試校正調整</t>
  </si>
  <si>
    <t>PVC 600V級IV電線5.5mm2</t>
  </si>
  <si>
    <t>PVC 600V級FR耐燃電線8mm2</t>
  </si>
  <si>
    <t>發電機、室內消防栓暨消防專用蓄水池工程</t>
    <phoneticPr fontId="16" type="noConversion"/>
  </si>
  <si>
    <t>不銹鋼水塔 15T</t>
  </si>
  <si>
    <t>座</t>
  </si>
  <si>
    <t>不銹鋼室內消防栓箱</t>
  </si>
  <si>
    <t>消防水帶 1-1/2“ 15M</t>
  </si>
  <si>
    <t>減壓式太平龍頭 1-1/2”</t>
  </si>
  <si>
    <t>直線水霧瞄子 1-1/2”</t>
  </si>
  <si>
    <t>SGP CNS 6445 鍍鋅鋼管 4"</t>
  </si>
  <si>
    <t>SGP CNS 6445 鍍鋅鋼管 3"</t>
  </si>
  <si>
    <t>SGP CNS 6445 鍍鋅鋼管 1 1/2"</t>
  </si>
  <si>
    <t>600V 級HR耐熱線1.6mm</t>
  </si>
  <si>
    <t>運轉指示燈220V</t>
  </si>
  <si>
    <t>採水口(口徑100mm) 接陽式螺牙</t>
  </si>
  <si>
    <t>閘閥 1-1/2”“牙口式</t>
  </si>
  <si>
    <t>蝶閥 4”“法蘭式</t>
  </si>
  <si>
    <t>消防配管防震軟管--法蘭式組 3"</t>
  </si>
  <si>
    <t>消防配管防震軟管--法蘭式組 4"</t>
  </si>
  <si>
    <t>管路油漆、試水加壓工程</t>
  </si>
  <si>
    <t>PVC 600V級FR耐燃電線 100mm2</t>
  </si>
  <si>
    <t>PVC 600V級FR耐燃電線 22mm2</t>
  </si>
  <si>
    <t>PVC 600V級FR耐燃電線 5.5mm2</t>
  </si>
  <si>
    <t>PVC 1-1/2“導線E管3.0mm</t>
  </si>
  <si>
    <t>PVC 4“導線E管4.0mm</t>
  </si>
  <si>
    <t>機房進、排氣機 3HP Q300 SP25</t>
  </si>
  <si>
    <t>ATS二次側MP盤</t>
  </si>
  <si>
    <t>油箱防溢堤</t>
  </si>
  <si>
    <t>消防幹管水流標示及閘閥吊牌標示</t>
  </si>
  <si>
    <t>幫浦、發電機組接地線配置</t>
  </si>
  <si>
    <t>配線五金另件，高架作業費</t>
  </si>
  <si>
    <t>工程廢棄物清理</t>
  </si>
  <si>
    <t>增建暨室內裝修工程消防會勘竣工查驗費用</t>
    <phoneticPr fontId="16" type="noConversion"/>
  </si>
  <si>
    <t>消防設備師、士監造、竣工拍照造冊</t>
  </si>
  <si>
    <t>消防設備師、士簽證費用</t>
  </si>
  <si>
    <t>會勘查驗作業相關工資</t>
  </si>
  <si>
    <t>消防竣工圖繪製及文件</t>
  </si>
  <si>
    <t>消防設備竣工副本製作及文件彙整</t>
  </si>
  <si>
    <t>消防工程合計</t>
    <phoneticPr fontId="16" type="noConversion"/>
  </si>
  <si>
    <t xml:space="preserve">                                                                                                   </t>
  </si>
  <si>
    <t>項次：</t>
  </si>
  <si>
    <t>工作項目：施工護欄及圍籬，甲種安全圍籬，H=2.4m，含支柱及安裝(含防溢座、警示燈、警示牌等)</t>
    <phoneticPr fontId="16" type="noConversion"/>
  </si>
  <si>
    <t>單位：M</t>
  </si>
  <si>
    <t>工料名稱</t>
  </si>
  <si>
    <t>單位</t>
  </si>
  <si>
    <t>數量</t>
  </si>
  <si>
    <t>單價</t>
  </si>
  <si>
    <t>複價</t>
  </si>
  <si>
    <t>產品，施工圍籬，鋼板，2.4m ≦高度，含(頂</t>
  </si>
  <si>
    <t>部)警告燈(每2M設置一個)及鋼板噴漆美化(連</t>
  </si>
  <si>
    <t>工帶料)</t>
  </si>
  <si>
    <t>產品，施工圍籬，角材</t>
  </si>
  <si>
    <t>產品，施工圍籬，防溢座，含模板混凝土(連工</t>
  </si>
  <si>
    <t>帶料)</t>
  </si>
  <si>
    <t>施工輔助設施，配合技術工之勞工，日間</t>
  </si>
  <si>
    <t>工</t>
  </si>
  <si>
    <t>零星工料及工具損耗</t>
  </si>
  <si>
    <t>合計</t>
  </si>
  <si>
    <t xml:space="preserve">人工：                    機具：                </t>
  </si>
  <si>
    <t>每 M 單價計</t>
  </si>
  <si>
    <t xml:space="preserve">材料：                    雜項：                </t>
  </si>
  <si>
    <t>工作項目：施工圍籬，大門，裝拆(W=6m)含塗裝</t>
  </si>
  <si>
    <t>單位：樘</t>
  </si>
  <si>
    <t>產品，施工圍籬，大門，含(頂部)警告燈(每2M設置)，W=6m</t>
    <phoneticPr fontId="16" type="noConversion"/>
  </si>
  <si>
    <t>產品，門五金，門鎖/鎖心，大門鎖</t>
  </si>
  <si>
    <t>產品，門五金，插梢，一般插梢</t>
  </si>
  <si>
    <t>產品，門五金，推拉板/把手，推拉型</t>
  </si>
  <si>
    <t>每 樘 單價計</t>
  </si>
  <si>
    <t>工作項目：環境保護，施工車輛及路面清洗，高壓清洗機設備</t>
    <phoneticPr fontId="16" type="noConversion"/>
  </si>
  <si>
    <t>單位：台</t>
    <phoneticPr fontId="16" type="noConversion"/>
  </si>
  <si>
    <t>環境保護，水污染防治，高壓沖洗設備</t>
  </si>
  <si>
    <t>環境保護，其他技術工</t>
  </si>
  <si>
    <t>環境保護，其他普通工及勞力工</t>
  </si>
  <si>
    <t>每 台 單價計</t>
    <phoneticPr fontId="16" type="noConversion"/>
  </si>
  <si>
    <t>工作項目：工程告示牌及工地標誌，工程告示牌，長120x寬75cm，裝拆及維護</t>
    <phoneticPr fontId="16" type="noConversion"/>
  </si>
  <si>
    <t>單位：式</t>
  </si>
  <si>
    <t>產品，工程告示牌及工地標誌，工程告示牌，</t>
  </si>
  <si>
    <t>面</t>
  </si>
  <si>
    <t>長120x寬75cm</t>
    <phoneticPr fontId="16" type="noConversion"/>
  </si>
  <si>
    <t>產品，工程告示牌及工地標誌，工地標誌</t>
  </si>
  <si>
    <t>裝置及搬運</t>
  </si>
  <si>
    <t>每 式 單價計</t>
  </si>
  <si>
    <t>工作項目：施工警告標示，工地安全警示設施(含夜間警示燈…等)</t>
  </si>
  <si>
    <t>產品，施工警告燈號</t>
  </si>
  <si>
    <t>產品，警示帶</t>
  </si>
  <si>
    <t>產品，交通錐，筒型</t>
  </si>
  <si>
    <t>產品，臨時設施，照明設備</t>
  </si>
  <si>
    <t>交通維持，安裝，電工</t>
  </si>
  <si>
    <t>零星工料</t>
  </si>
  <si>
    <t>工作項目：環境保護，工地清潔費，含垃圾清運及完工清潔費</t>
  </si>
  <si>
    <t>工地拆除，含運棄，垃圾清理運棄費(含流向管</t>
  </si>
  <si>
    <t>制費)</t>
  </si>
  <si>
    <t>環境保護，工地清潔費，維護清潔用具費用</t>
  </si>
  <si>
    <t>環境保護，環境清潔維護費，維護清潔設施</t>
  </si>
  <si>
    <t>環境保護，清潔工</t>
  </si>
  <si>
    <t>工作項目：環境保護，公共設施復原費(原有建築物、路面、鋪面、排水溝設施等復原)</t>
  </si>
  <si>
    <t>環境保護，其他環境保護措施</t>
  </si>
  <si>
    <t>公共設施維護復原費用，損毀處修繕費用，含</t>
  </si>
  <si>
    <t>牆面與原有混凝土磚鋪面</t>
  </si>
  <si>
    <t>工作項目：施工測量，工地放樣</t>
  </si>
  <si>
    <t>單位：M2</t>
  </si>
  <si>
    <t>施工測量，高程檢測及放樣</t>
  </si>
  <si>
    <t>施工測量，其他技術工</t>
  </si>
  <si>
    <t>每 M2 單價計</t>
  </si>
  <si>
    <t>工作項目：土方工作，挖方</t>
  </si>
  <si>
    <t>單位：M3</t>
  </si>
  <si>
    <t>開挖機</t>
  </si>
  <si>
    <t>天</t>
  </si>
  <si>
    <t>機具操作技術工</t>
  </si>
  <si>
    <t>施工輔助設施，其他普通工及勞力工</t>
  </si>
  <si>
    <t>工具損耗</t>
  </si>
  <si>
    <t>每 M3 單價計</t>
  </si>
  <si>
    <t>工作項目：土方工作，填方</t>
  </si>
  <si>
    <t>鐵輪壓路機</t>
  </si>
  <si>
    <t>時</t>
  </si>
  <si>
    <t>工作項目：廢方處理，含申報、運送、合法證明、地方稅金等)</t>
  </si>
  <si>
    <t>廢棄物運離工地及棄置，廢棄土石清運處理費</t>
  </si>
  <si>
    <t>挖土及廢方運棄，運棄費</t>
  </si>
  <si>
    <t>工作項目：工地拆除，既有設施拆除及運棄(停車場鋪面)</t>
    <phoneticPr fontId="16" type="noConversion"/>
  </si>
  <si>
    <t>工地拆除，貨車運棄</t>
  </si>
  <si>
    <t>工作項目：工地拆除，既有設施拆除(原有管線設備拆除，含設備整理保存等)</t>
    <phoneticPr fontId="16" type="noConversion"/>
  </si>
  <si>
    <t>工地拆除，切割及氧氣、乙炔</t>
  </si>
  <si>
    <t>工地拆除，吊裝貨車搬運</t>
  </si>
  <si>
    <t>工地拆除，其他技術工</t>
  </si>
  <si>
    <t>工作項目：工地拆除，既有設施拆除及運棄(既有圍牆)</t>
    <phoneticPr fontId="16" type="noConversion"/>
  </si>
  <si>
    <t>單位：M</t>
    <phoneticPr fontId="16" type="noConversion"/>
  </si>
  <si>
    <t>工作項目：鋼筋，SD280，加工組立</t>
    <phoneticPr fontId="16" type="noConversion"/>
  </si>
  <si>
    <t>單位：T</t>
  </si>
  <si>
    <t>產品，鋼筋，SD280</t>
  </si>
  <si>
    <t>產品，金屬材料，鐵線</t>
  </si>
  <si>
    <t>鋼筋，其他技術工</t>
  </si>
  <si>
    <t>普通工</t>
  </si>
  <si>
    <t>搬運費，吊運工資及機具</t>
  </si>
  <si>
    <t>產品，鋼筋，鋼筋損耗(含下腳料處理)</t>
  </si>
  <si>
    <t>每 T 單價計</t>
  </si>
  <si>
    <t>工作項目：鋼筋，SD420W，加工組立</t>
    <phoneticPr fontId="16" type="noConversion"/>
  </si>
  <si>
    <t>產品，鋼筋，SD420W</t>
  </si>
  <si>
    <t>工作項目：結構用混凝土，預拌，140kgf/cm2，含澆置及搗實</t>
  </si>
  <si>
    <t>結構用混凝土，預拌，140kgf/cm2</t>
  </si>
  <si>
    <t>混凝土泵</t>
  </si>
  <si>
    <t>混凝土技術工</t>
  </si>
  <si>
    <t>混凝土振動器</t>
  </si>
  <si>
    <t>工作項目：結構用混凝土，預拌，280kgf/cm2，含澆置及搗實</t>
  </si>
  <si>
    <t>結構用混凝土，預拌，280kgf/cm2</t>
  </si>
  <si>
    <t>工作項目：普通模板加工及組立</t>
  </si>
  <si>
    <t>產品，普通模板</t>
  </si>
  <si>
    <t>產品，混凝土模板及附屬品，模板用支撐材料</t>
  </si>
  <si>
    <t>產品，混凝土模板及附屬品，組立支撐及拆除</t>
  </si>
  <si>
    <t>費(含吊運)</t>
  </si>
  <si>
    <t>產品，鐵釘</t>
  </si>
  <si>
    <t>單位：式</t>
    <phoneticPr fontId="16" type="noConversion"/>
  </si>
  <si>
    <t>50mmt岩棉庫板立板(防火1hr/綠建材)(雙面烤漆)</t>
    <phoneticPr fontId="16" type="noConversion"/>
  </si>
  <si>
    <t>D1 單開門W900*H2100</t>
    <phoneticPr fontId="16" type="noConversion"/>
  </si>
  <si>
    <t>樘</t>
    <phoneticPr fontId="16" type="noConversion"/>
  </si>
  <si>
    <t>D2 雙開門W1800*H2100</t>
    <phoneticPr fontId="16" type="noConversion"/>
  </si>
  <si>
    <t>D3 單開手拉門W1000*H2100</t>
    <phoneticPr fontId="16" type="noConversion"/>
  </si>
  <si>
    <t>D5 雙開手拉門W1800*H2100</t>
    <phoneticPr fontId="16" type="noConversion"/>
  </si>
  <si>
    <t>固定窗 W1800*H900附5mm強化</t>
    <phoneticPr fontId="16" type="noConversion"/>
  </si>
  <si>
    <t>窗</t>
    <phoneticPr fontId="16" type="noConversion"/>
  </si>
  <si>
    <t>活動牆 W2700*H2900</t>
    <phoneticPr fontId="16" type="noConversion"/>
  </si>
  <si>
    <t>開孔鋁料收邊工事</t>
    <phoneticPr fontId="16" type="noConversion"/>
  </si>
  <si>
    <t>預埋PVC管</t>
    <phoneticPr fontId="16" type="noConversion"/>
  </si>
  <si>
    <t>矽膠氣密工事</t>
    <phoneticPr fontId="16" type="noConversion"/>
  </si>
  <si>
    <t>庫板清運費</t>
    <phoneticPr fontId="16" type="noConversion"/>
  </si>
  <si>
    <t>運雜費</t>
    <phoneticPr fontId="16" type="noConversion"/>
  </si>
  <si>
    <t>零星工料及其它</t>
  </si>
  <si>
    <t>合計</t>
    <phoneticPr fontId="16" type="noConversion"/>
  </si>
  <si>
    <t>每式 單價計</t>
    <phoneticPr fontId="16" type="noConversion"/>
  </si>
  <si>
    <t>50mmt-PU庫板天花板(生技工法)(雙面烤漆)</t>
    <phoneticPr fontId="16" type="noConversion"/>
  </si>
  <si>
    <t>二次吊工程</t>
    <phoneticPr fontId="16" type="noConversion"/>
  </si>
  <si>
    <t>開孔鋁料收邊</t>
    <phoneticPr fontId="16" type="noConversion"/>
  </si>
  <si>
    <t>每 式單價計</t>
    <phoneticPr fontId="16" type="noConversion"/>
  </si>
  <si>
    <t>工程編號：</t>
    <phoneticPr fontId="16" type="noConversion"/>
  </si>
  <si>
    <t>日期：</t>
    <phoneticPr fontId="4" type="noConversion"/>
  </si>
  <si>
    <t>日期</t>
    <phoneticPr fontId="4" type="noConversion"/>
  </si>
  <si>
    <t>肆~玖項合計</t>
    <phoneticPr fontId="5" type="noConversion"/>
  </si>
  <si>
    <t>壹~玖項合計(未稅)</t>
    <phoneticPr fontId="5" type="noConversion"/>
  </si>
  <si>
    <t>勞工安全衛生費用</t>
    <phoneticPr fontId="4" type="noConversion"/>
  </si>
  <si>
    <t>工程保險</t>
  </si>
  <si>
    <t>營建空氣污染防治費</t>
    <phoneticPr fontId="4" type="noConversion"/>
  </si>
  <si>
    <t>廢棄物處理費(含申報及清運處理)</t>
    <phoneticPr fontId="4" type="noConversion"/>
  </si>
  <si>
    <t>管理及利潤</t>
    <phoneticPr fontId="4" type="noConversion"/>
  </si>
  <si>
    <t>四</t>
    <phoneticPr fontId="4" type="noConversion"/>
  </si>
  <si>
    <t>五</t>
    <phoneticPr fontId="4" type="noConversion"/>
  </si>
  <si>
    <t>土木工程</t>
    <phoneticPr fontId="16" type="noConversion"/>
  </si>
  <si>
    <t xml:space="preserve">山型吸頂日光燈(T5) 16Wx2 </t>
    <phoneticPr fontId="4" type="noConversion"/>
  </si>
  <si>
    <t>山型吸頂日光燈(T5) 16Wx1</t>
    <phoneticPr fontId="4" type="noConversion"/>
  </si>
  <si>
    <t>清潔品第三工場廠房增建及室內裝修工程</t>
    <phoneticPr fontId="16" type="noConversion"/>
  </si>
  <si>
    <t>一</t>
    <phoneticPr fontId="5" type="noConversion"/>
  </si>
  <si>
    <t>二</t>
    <phoneticPr fontId="5" type="noConversion"/>
  </si>
  <si>
    <t>三</t>
    <phoneticPr fontId="5" type="noConversion"/>
  </si>
  <si>
    <t>12</t>
    <phoneticPr fontId="4" type="noConversion"/>
  </si>
  <si>
    <t>13</t>
    <phoneticPr fontId="4" type="noConversion"/>
  </si>
  <si>
    <t>14</t>
    <phoneticPr fontId="4" type="noConversion"/>
  </si>
  <si>
    <t>14-1</t>
    <phoneticPr fontId="4" type="noConversion"/>
  </si>
  <si>
    <t>14-2</t>
    <phoneticPr fontId="4" type="noConversion"/>
  </si>
  <si>
    <t>14-3</t>
  </si>
  <si>
    <t>14-4</t>
  </si>
  <si>
    <t>14-5</t>
  </si>
  <si>
    <t>14-6</t>
  </si>
  <si>
    <t>14-7</t>
  </si>
  <si>
    <t>14-8</t>
  </si>
  <si>
    <t>14-9</t>
  </si>
  <si>
    <t>14-10</t>
  </si>
  <si>
    <t>15</t>
    <phoneticPr fontId="4" type="noConversion"/>
  </si>
  <si>
    <t>15-1</t>
    <phoneticPr fontId="4" type="noConversion"/>
  </si>
  <si>
    <t>15-2</t>
    <phoneticPr fontId="4" type="noConversion"/>
  </si>
  <si>
    <t>15-3</t>
  </si>
  <si>
    <t>15-4</t>
  </si>
  <si>
    <t>15-5</t>
  </si>
  <si>
    <t>15-6</t>
  </si>
  <si>
    <t>15-7</t>
  </si>
  <si>
    <t>15-8</t>
  </si>
  <si>
    <t>15-9</t>
  </si>
  <si>
    <t>15-10</t>
  </si>
  <si>
    <t>16</t>
    <phoneticPr fontId="4" type="noConversion"/>
  </si>
  <si>
    <t>16-1</t>
    <phoneticPr fontId="4" type="noConversion"/>
  </si>
  <si>
    <t>16-2</t>
    <phoneticPr fontId="4" type="noConversion"/>
  </si>
  <si>
    <t>16-3</t>
  </si>
  <si>
    <t>16-4</t>
  </si>
  <si>
    <t>16-5</t>
  </si>
  <si>
    <t>16-6</t>
  </si>
  <si>
    <t>17</t>
    <phoneticPr fontId="4" type="noConversion"/>
  </si>
  <si>
    <t>17-1</t>
    <phoneticPr fontId="4" type="noConversion"/>
  </si>
  <si>
    <t>17-2</t>
    <phoneticPr fontId="4" type="noConversion"/>
  </si>
  <si>
    <t>17-3</t>
    <phoneticPr fontId="4" type="noConversion"/>
  </si>
  <si>
    <t>1</t>
    <phoneticPr fontId="4" type="noConversion"/>
  </si>
  <si>
    <t>2</t>
    <phoneticPr fontId="4" type="noConversion"/>
  </si>
  <si>
    <t>3</t>
    <phoneticPr fontId="4" type="noConversion"/>
  </si>
  <si>
    <t>4</t>
    <phoneticPr fontId="4" type="noConversion"/>
  </si>
  <si>
    <t>投標標價清單詳細表</t>
    <phoneticPr fontId="16" type="noConversion"/>
  </si>
  <si>
    <t>(一)</t>
    <phoneticPr fontId="4" type="noConversion"/>
  </si>
  <si>
    <t>(二)</t>
    <phoneticPr fontId="4" type="noConversion"/>
  </si>
  <si>
    <t>(三)</t>
    <phoneticPr fontId="4" type="noConversion"/>
  </si>
  <si>
    <t>(四)</t>
    <phoneticPr fontId="4" type="noConversion"/>
  </si>
  <si>
    <t>(五)</t>
    <phoneticPr fontId="4" type="noConversion"/>
  </si>
  <si>
    <t>(六)</t>
    <phoneticPr fontId="4" type="noConversion"/>
  </si>
  <si>
    <t>(七)</t>
    <phoneticPr fontId="4" type="noConversion"/>
  </si>
  <si>
    <t>(八)</t>
    <phoneticPr fontId="4" type="noConversion"/>
  </si>
  <si>
    <t>(九)</t>
    <phoneticPr fontId="4" type="noConversion"/>
  </si>
  <si>
    <t>(十)</t>
    <phoneticPr fontId="4" type="noConversion"/>
  </si>
  <si>
    <t>(十一)</t>
    <phoneticPr fontId="4" type="noConversion"/>
  </si>
  <si>
    <t>(十二)</t>
    <phoneticPr fontId="4" type="noConversion"/>
  </si>
  <si>
    <t>(十三)</t>
    <phoneticPr fontId="4" type="noConversion"/>
  </si>
  <si>
    <t>(十四)</t>
    <phoneticPr fontId="4" type="noConversion"/>
  </si>
  <si>
    <t>(十五)</t>
    <phoneticPr fontId="4" type="noConversion"/>
  </si>
  <si>
    <t>(十六)</t>
    <phoneticPr fontId="4" type="noConversion"/>
  </si>
  <si>
    <t>(十七)</t>
    <phoneticPr fontId="4" type="noConversion"/>
  </si>
  <si>
    <t>(十八)</t>
    <phoneticPr fontId="4" type="noConversion"/>
  </si>
  <si>
    <t>(十九)</t>
    <phoneticPr fontId="4" type="noConversion"/>
  </si>
  <si>
    <t>(二十)</t>
    <phoneticPr fontId="4" type="noConversion"/>
  </si>
  <si>
    <t>(二一)</t>
    <phoneticPr fontId="4" type="noConversion"/>
  </si>
  <si>
    <t>二</t>
    <phoneticPr fontId="4" type="noConversion"/>
  </si>
  <si>
    <t>給排水衛生工程</t>
    <phoneticPr fontId="16" type="noConversion"/>
  </si>
  <si>
    <t>4-1</t>
    <phoneticPr fontId="4" type="noConversion"/>
  </si>
  <si>
    <t>4-2</t>
    <phoneticPr fontId="4" type="noConversion"/>
  </si>
  <si>
    <t>4-3</t>
  </si>
  <si>
    <t>5-1</t>
    <phoneticPr fontId="4" type="noConversion"/>
  </si>
  <si>
    <t>5-2</t>
  </si>
  <si>
    <t>三</t>
    <phoneticPr fontId="4" type="noConversion"/>
  </si>
  <si>
    <t>6-1</t>
    <phoneticPr fontId="4" type="noConversion"/>
  </si>
  <si>
    <t>6-2</t>
  </si>
  <si>
    <t>6-3</t>
  </si>
  <si>
    <t>7-1</t>
    <phoneticPr fontId="4" type="noConversion"/>
  </si>
  <si>
    <t>7-2</t>
  </si>
  <si>
    <t>7-3</t>
  </si>
  <si>
    <t>運雜費</t>
    <phoneticPr fontId="4" type="noConversion"/>
  </si>
  <si>
    <t>總價(總計)</t>
    <phoneticPr fontId="4" type="noConversion"/>
  </si>
  <si>
    <t>肆~玖項工程費合計</t>
    <phoneticPr fontId="16" type="noConversion"/>
  </si>
  <si>
    <t>投標標價清單(單價分析表)</t>
    <phoneticPr fontId="16" type="noConversion"/>
  </si>
  <si>
    <t>一</t>
    <phoneticPr fontId="16" type="noConversion"/>
  </si>
  <si>
    <t>貳</t>
    <phoneticPr fontId="16" type="noConversion"/>
  </si>
  <si>
    <t>項次</t>
    <phoneticPr fontId="4" type="noConversion"/>
  </si>
  <si>
    <t>工程項目</t>
    <phoneticPr fontId="4" type="noConversion"/>
  </si>
  <si>
    <t>單位</t>
    <phoneticPr fontId="4" type="noConversion"/>
  </si>
  <si>
    <t>數量</t>
    <phoneticPr fontId="4" type="noConversion"/>
  </si>
  <si>
    <t>單價</t>
    <phoneticPr fontId="4" type="noConversion"/>
  </si>
  <si>
    <t>複價</t>
    <phoneticPr fontId="4" type="noConversion"/>
  </si>
  <si>
    <t>備註</t>
    <phoneticPr fontId="4" type="noConversion"/>
  </si>
  <si>
    <r>
      <t>1.本表不敷使用可自行影印
2.投標廠商如有提供個人資料予本公司，即表示廠商已有權源提供個人資料，並已同意本公司將本於投標廠商資料管理、採購與供應管理、調查、統計與研究分析、資訊與資料庫管理、履行契約、其他合於本公司營業登記項目或組織章程所定之業務及履行契約等目的範圍內，在本公司主動刪除或投標廠商</t>
    </r>
    <r>
      <rPr>
        <sz val="12"/>
        <color theme="1"/>
        <rFont val="新細明體"/>
        <family val="1"/>
        <charset val="136"/>
        <scheme val="minor"/>
      </rPr>
      <t xml:space="preserve">或個資之當事人通知本公司刪除該個人資料前，本公司得在中華民國境內及本公司營業區域或契約履約之區域內為蒐集、處理及利用投標廠商所提供之個人資料。
3.投標廠商章及負責人章：
</t>
    </r>
    <phoneticPr fontId="4" type="noConversion"/>
  </si>
  <si>
    <t>16</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</si>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</sst>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4" formatCode="_-&quot;$&quot;* #,##0.00_-;\-&quot;$&quot;* #,##0.00_-;_-&quot;$&quot;* &quot;-&quot;??_-;_-@_-"/>
    <numFmt numFmtId="43" formatCode="_-* #,##0.00_-;\-* #,##0.00_-;_-* &quot;-&quot;??_-;_-@_-"/>
    <numFmt numFmtId="176" formatCode="_-* #,##0_-;\-* #,##0_-;_-* &quot;-&quot;??_-;_-@_-"/>
    <numFmt numFmtId="177" formatCode="#,##0_);[Red]\(#,##0\)"/>
    <numFmt numFmtId="178" formatCode="&quot;佔工程款&quot;\ 0.00%"/>
    <numFmt numFmtId="179" formatCode="#,##0.00_);[Red]\(#,##0.00\)"/>
    <numFmt numFmtId="180" formatCode="#,##0_ ;[Red]\-#,##0\ "/>
    <numFmt numFmtId="181" formatCode="&quot;佔工程款&quot;\ 0%"/>
    <numFmt numFmtId="182" formatCode="0_);[Red]\(0\)"/>
    <numFmt numFmtId="183" formatCode="_-* #,##0.0_-;\-* #,##0.0_-;_-* &quot;-&quot;?_-;_-@_-"/>
    <numFmt numFmtId="184" formatCode="###0;###0"/>
    <numFmt numFmtId="185" formatCode="#,##0;#,##0"/>
    <numFmt numFmtId="186" formatCode="#,##0.000"/>
    <numFmt numFmtId="187" formatCode="_-* #,##0.00_-;\-* #,##0.00_-;_-* &quot;-&quot;_-;_-@_-"/>
  </numFmts>
  <fonts count="21">
    <font>
      <sz val="12"/>
      <color theme="1"/>
      <name val="新細明體"/>
      <family val="2"/>
      <charset val="136"/>
      <scheme val="minor"/>
    </font>
    <font>
      <sz val="12"/>
      <color theme="1"/>
      <name val="新細明體"/>
      <family val="2"/>
      <charset val="136"/>
      <scheme val="minor"/>
    </font>
    <font>
      <sz val="12"/>
      <name val="新細明體"/>
      <family val="1"/>
      <charset val="136"/>
    </font>
    <font>
      <b/>
      <sz val="16"/>
      <name val="微軟正黑體"/>
      <family val="2"/>
      <charset val="136"/>
    </font>
    <font>
      <sz val="9"/>
      <name val="新細明體"/>
      <family val="2"/>
      <charset val="136"/>
      <scheme val="minor"/>
    </font>
    <font>
      <sz val="9"/>
      <name val="新細明體"/>
      <family val="1"/>
      <charset val="136"/>
    </font>
    <font>
      <b/>
      <sz val="12"/>
      <name val="微軟正黑體"/>
      <family val="2"/>
      <charset val="136"/>
    </font>
    <font>
      <sz val="12"/>
      <name val="微軟正黑體"/>
      <family val="2"/>
      <charset val="136"/>
    </font>
    <font>
      <sz val="12"/>
      <name val="Times New Roman"/>
      <family val="1"/>
    </font>
    <font>
      <sz val="12"/>
      <color theme="1"/>
      <name val="新細明體"/>
      <family val="1"/>
      <charset val="136"/>
      <scheme val="minor"/>
    </font>
    <font>
      <sz val="10"/>
      <name val="微軟正黑體"/>
      <family val="2"/>
      <charset val="136"/>
    </font>
    <font>
      <b/>
      <sz val="14"/>
      <name val="微軟正黑體"/>
      <family val="2"/>
      <charset val="136"/>
    </font>
    <font>
      <b/>
      <sz val="18"/>
      <name val="微軟正黑體"/>
      <family val="2"/>
      <charset val="136"/>
    </font>
    <font>
      <sz val="10"/>
      <name val="標楷體"/>
      <family val="4"/>
      <charset val="136"/>
    </font>
    <font>
      <sz val="10"/>
      <name val="Arial"/>
      <family val="2"/>
    </font>
    <font>
      <sz val="11"/>
      <name val="標楷體"/>
      <family val="4"/>
      <charset val="136"/>
    </font>
    <font>
      <sz val="9"/>
      <name val="細明體"/>
      <family val="3"/>
      <charset val="136"/>
    </font>
    <font>
      <b/>
      <sz val="16"/>
      <name val="標楷體"/>
      <family val="4"/>
      <charset val="136"/>
    </font>
    <font>
      <sz val="8"/>
      <name val="標楷體"/>
      <family val="4"/>
      <charset val="136"/>
    </font>
    <font>
      <sz val="14"/>
      <name val="標楷體"/>
      <family val="4"/>
      <charset val="136"/>
    </font>
    <font>
      <sz val="11"/>
      <color theme="1"/>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bgColor indexed="9"/>
      </patternFill>
    </fill>
  </fills>
  <borders count="24">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43" fontId="1" fillId="0" borderId="0" applyFont="0" applyFill="0" applyBorder="0" applyAlignment="0" applyProtection="0">
      <alignment vertical="center"/>
    </xf>
    <xf numFmtId="0" fontId="2" fillId="0" borderId="0">
      <alignment vertical="center"/>
    </xf>
    <xf numFmtId="0" fontId="2" fillId="0" borderId="0"/>
    <xf numFmtId="44" fontId="2" fillId="0" borderId="0" applyFont="0" applyFill="0" applyBorder="0" applyAlignment="0" applyProtection="0"/>
    <xf numFmtId="0" fontId="2" fillId="0" borderId="0"/>
    <xf numFmtId="179" fontId="8" fillId="0" borderId="0" applyFont="0" applyFill="0" applyBorder="0" applyAlignment="0" applyProtection="0"/>
    <xf numFmtId="41" fontId="2" fillId="0" borderId="0" applyFont="0" applyFill="0" applyBorder="0" applyAlignment="0" applyProtection="0">
      <alignment vertical="center"/>
    </xf>
    <xf numFmtId="9" fontId="9" fillId="0" borderId="0" applyFont="0" applyFill="0" applyBorder="0" applyAlignment="0" applyProtection="0">
      <alignment vertical="center"/>
    </xf>
    <xf numFmtId="0" fontId="14" fillId="0" borderId="0"/>
    <xf numFmtId="43" fontId="2" fillId="0" borderId="0" applyFont="0" applyFill="0" applyBorder="0" applyAlignment="0" applyProtection="0">
      <alignment vertical="center"/>
    </xf>
  </cellStyleXfs>
  <cellXfs count="20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177" fontId="7" fillId="0" borderId="3" xfId="5" applyNumberFormat="1" applyFont="1" applyBorder="1" applyAlignment="1" applyProtection="1">
      <alignment horizontal="center" vertical="center" shrinkToFit="1"/>
      <protection locked="0"/>
    </xf>
    <xf numFmtId="41" fontId="11" fillId="0" borderId="3" xfId="7" applyFont="1" applyBorder="1" applyAlignment="1" applyProtection="1">
      <alignment vertical="center" shrinkToFit="1"/>
      <protection locked="0"/>
    </xf>
    <xf numFmtId="178" fontId="10" fillId="0" borderId="3" xfId="5" applyNumberFormat="1" applyFont="1" applyBorder="1" applyAlignment="1" applyProtection="1">
      <alignment horizontal="left" vertical="center" indent="1" shrinkToFit="1"/>
      <protection locked="0"/>
    </xf>
    <xf numFmtId="177" fontId="3" fillId="0" borderId="4" xfId="5" applyNumberFormat="1" applyFont="1" applyBorder="1" applyAlignment="1" applyProtection="1">
      <alignment horizontal="center" vertical="center" shrinkToFit="1"/>
      <protection locked="0"/>
    </xf>
    <xf numFmtId="41" fontId="3" fillId="0" borderId="4" xfId="7" applyFont="1" applyFill="1" applyBorder="1" applyAlignment="1" applyProtection="1">
      <alignment vertical="center" shrinkToFit="1"/>
      <protection locked="0"/>
    </xf>
    <xf numFmtId="178" fontId="3" fillId="0" borderId="4" xfId="5" applyNumberFormat="1" applyFont="1" applyBorder="1" applyAlignment="1" applyProtection="1">
      <alignment horizontal="center" vertical="center" shrinkToFit="1"/>
      <protection locked="0"/>
    </xf>
    <xf numFmtId="0" fontId="7" fillId="0" borderId="5" xfId="3" applyFont="1" applyBorder="1" applyAlignment="1" applyProtection="1">
      <alignment horizontal="center" vertical="center" shrinkToFit="1"/>
      <protection locked="0"/>
    </xf>
    <xf numFmtId="0" fontId="7" fillId="0" borderId="6" xfId="3" applyFont="1" applyBorder="1" applyAlignment="1">
      <alignment vertical="center" shrinkToFit="1"/>
    </xf>
    <xf numFmtId="0" fontId="7" fillId="0" borderId="7" xfId="3" applyFont="1" applyBorder="1" applyAlignment="1" applyProtection="1">
      <alignment horizontal="center" vertical="center" shrinkToFit="1"/>
      <protection locked="0"/>
    </xf>
    <xf numFmtId="0" fontId="7" fillId="0" borderId="8" xfId="3" applyFont="1" applyBorder="1" applyAlignment="1">
      <alignment vertical="center" shrinkToFit="1"/>
    </xf>
    <xf numFmtId="41" fontId="6" fillId="0" borderId="8" xfId="7" applyFont="1" applyBorder="1" applyAlignment="1" applyProtection="1">
      <alignment vertical="center" shrinkToFit="1"/>
      <protection locked="0"/>
    </xf>
    <xf numFmtId="178" fontId="7" fillId="0" borderId="9" xfId="4" applyNumberFormat="1" applyFont="1" applyFill="1" applyBorder="1" applyAlignment="1" applyProtection="1">
      <alignment horizontal="center" vertical="center" shrinkToFit="1"/>
      <protection locked="0"/>
    </xf>
    <xf numFmtId="177" fontId="7" fillId="0" borderId="5" xfId="5" applyNumberFormat="1" applyFont="1" applyBorder="1" applyAlignment="1" applyProtection="1">
      <alignment horizontal="center" vertical="center" shrinkToFit="1"/>
      <protection locked="0"/>
    </xf>
    <xf numFmtId="0" fontId="7" fillId="0" borderId="6" xfId="5" applyFont="1" applyBorder="1" applyAlignment="1">
      <alignment vertical="center" shrinkToFit="1"/>
    </xf>
    <xf numFmtId="0" fontId="7" fillId="0" borderId="6" xfId="5" applyFont="1" applyBorder="1" applyAlignment="1">
      <alignment horizontal="center" vertical="center" shrinkToFit="1"/>
    </xf>
    <xf numFmtId="180" fontId="7" fillId="0" borderId="6" xfId="6" applyNumberFormat="1" applyFont="1" applyFill="1" applyBorder="1" applyAlignment="1" applyProtection="1">
      <alignment horizontal="center" vertical="center" shrinkToFit="1"/>
    </xf>
    <xf numFmtId="176" fontId="7" fillId="0" borderId="6" xfId="1" applyNumberFormat="1" applyFont="1" applyFill="1" applyBorder="1" applyAlignment="1" applyProtection="1">
      <alignment vertical="center" shrinkToFit="1"/>
      <protection locked="0"/>
    </xf>
    <xf numFmtId="41" fontId="7" fillId="0" borderId="6" xfId="7" applyFont="1" applyBorder="1" applyAlignment="1" applyProtection="1">
      <alignment vertical="center" shrinkToFit="1"/>
      <protection locked="0"/>
    </xf>
    <xf numFmtId="9" fontId="7" fillId="0" borderId="10" xfId="8" applyFont="1" applyFill="1" applyBorder="1" applyAlignment="1" applyProtection="1">
      <alignment horizontal="center" vertical="center" shrinkToFit="1"/>
      <protection locked="0"/>
    </xf>
    <xf numFmtId="41" fontId="6" fillId="0" borderId="6" xfId="7" applyFont="1" applyBorder="1" applyAlignment="1" applyProtection="1">
      <alignment vertical="center" shrinkToFit="1"/>
      <protection locked="0"/>
    </xf>
    <xf numFmtId="178" fontId="7" fillId="0" borderId="10" xfId="4" applyNumberFormat="1" applyFont="1" applyFill="1" applyBorder="1" applyAlignment="1" applyProtection="1">
      <alignment horizontal="center" vertical="center" shrinkToFit="1"/>
      <protection locked="0"/>
    </xf>
    <xf numFmtId="176" fontId="7" fillId="0" borderId="6" xfId="1" applyNumberFormat="1" applyFont="1" applyFill="1" applyBorder="1" applyAlignment="1" applyProtection="1">
      <alignment horizontal="right" vertical="center" shrinkToFit="1"/>
    </xf>
    <xf numFmtId="9" fontId="7" fillId="0" borderId="10" xfId="8" applyFont="1" applyFill="1" applyBorder="1" applyAlignment="1" applyProtection="1">
      <alignment horizontal="left" vertical="center" indent="1" shrinkToFit="1"/>
      <protection locked="0"/>
    </xf>
    <xf numFmtId="0" fontId="7" fillId="2" borderId="6" xfId="5" applyFont="1" applyFill="1" applyBorder="1" applyAlignment="1">
      <alignment vertical="center" shrinkToFit="1"/>
    </xf>
    <xf numFmtId="181" fontId="7" fillId="0" borderId="10" xfId="5" applyNumberFormat="1" applyFont="1" applyBorder="1" applyAlignment="1" applyProtection="1">
      <alignment horizontal="left" vertical="center" indent="1" shrinkToFit="1"/>
      <protection locked="0"/>
    </xf>
    <xf numFmtId="178" fontId="7" fillId="0" borderId="10" xfId="5" applyNumberFormat="1" applyFont="1" applyBorder="1" applyAlignment="1" applyProtection="1">
      <alignment horizontal="left" vertical="center" indent="1" shrinkToFit="1"/>
      <protection locked="0"/>
    </xf>
    <xf numFmtId="177" fontId="7" fillId="0" borderId="11" xfId="5" applyNumberFormat="1" applyFont="1" applyBorder="1" applyAlignment="1" applyProtection="1">
      <alignment horizontal="center" vertical="center" shrinkToFit="1"/>
      <protection locked="0"/>
    </xf>
    <xf numFmtId="41" fontId="6" fillId="0" borderId="12" xfId="7" applyFont="1" applyBorder="1" applyAlignment="1" applyProtection="1">
      <alignment vertical="center" shrinkToFit="1"/>
      <protection locked="0"/>
    </xf>
    <xf numFmtId="178" fontId="7" fillId="0" borderId="13" xfId="5" applyNumberFormat="1" applyFont="1" applyBorder="1" applyAlignment="1" applyProtection="1">
      <alignment horizontal="left" vertical="center" indent="1" shrinkToFit="1"/>
      <protection locked="0"/>
    </xf>
    <xf numFmtId="177" fontId="7" fillId="0" borderId="15" xfId="5" applyNumberFormat="1" applyFont="1" applyFill="1" applyBorder="1" applyAlignment="1" applyProtection="1">
      <alignment horizontal="center" vertical="center" shrinkToFit="1"/>
      <protection locked="0"/>
    </xf>
    <xf numFmtId="0" fontId="15" fillId="0" borderId="0" xfId="9" applyFont="1" applyAlignment="1">
      <alignment vertical="center"/>
    </xf>
    <xf numFmtId="0" fontId="15" fillId="0" borderId="0" xfId="9" applyFont="1" applyAlignment="1">
      <alignment horizontal="center" vertical="center"/>
    </xf>
    <xf numFmtId="179" fontId="15" fillId="0" borderId="0" xfId="9" applyNumberFormat="1" applyFont="1" applyAlignment="1">
      <alignment horizontal="right" vertical="center"/>
    </xf>
    <xf numFmtId="0" fontId="15" fillId="0" borderId="0" xfId="9" applyFont="1" applyAlignment="1">
      <alignment horizontal="right" vertical="center"/>
    </xf>
    <xf numFmtId="0" fontId="15" fillId="0" borderId="6" xfId="9" applyFont="1" applyBorder="1" applyAlignment="1">
      <alignment horizontal="center" vertical="center" wrapText="1" shrinkToFit="1"/>
    </xf>
    <xf numFmtId="0" fontId="15" fillId="0" borderId="6" xfId="9" applyFont="1" applyBorder="1" applyAlignment="1">
      <alignment horizontal="right" vertical="center" wrapText="1" shrinkToFit="1"/>
    </xf>
    <xf numFmtId="0" fontId="15" fillId="0" borderId="6" xfId="9" applyFont="1" applyBorder="1" applyAlignment="1">
      <alignment horizontal="centerContinuous" vertical="center" wrapText="1" shrinkToFit="1"/>
    </xf>
    <xf numFmtId="179" fontId="15" fillId="0" borderId="6" xfId="9" applyNumberFormat="1" applyFont="1" applyBorder="1" applyAlignment="1">
      <alignment horizontal="center" vertical="center" wrapText="1" shrinkToFit="1"/>
    </xf>
    <xf numFmtId="49" fontId="15" fillId="3" borderId="6" xfId="9" applyNumberFormat="1" applyFont="1" applyFill="1" applyBorder="1" applyAlignment="1">
      <alignment horizontal="center" vertical="center" shrinkToFit="1"/>
    </xf>
    <xf numFmtId="0" fontId="15" fillId="3" borderId="6" xfId="9" applyFont="1" applyFill="1" applyBorder="1" applyAlignment="1">
      <alignment horizontal="left" vertical="center" shrinkToFit="1"/>
    </xf>
    <xf numFmtId="0" fontId="15" fillId="3" borderId="6" xfId="9" applyFont="1" applyFill="1" applyBorder="1" applyAlignment="1">
      <alignment horizontal="center" vertical="center" shrinkToFit="1"/>
    </xf>
    <xf numFmtId="179" fontId="15" fillId="3" borderId="6" xfId="9" applyNumberFormat="1" applyFont="1" applyFill="1" applyBorder="1" applyAlignment="1">
      <alignment horizontal="right" vertical="center" shrinkToFit="1"/>
    </xf>
    <xf numFmtId="41" fontId="15" fillId="3" borderId="6" xfId="9" applyNumberFormat="1" applyFont="1" applyFill="1" applyBorder="1" applyAlignment="1" applyProtection="1">
      <alignment horizontal="right" vertical="center" shrinkToFit="1"/>
      <protection locked="0"/>
    </xf>
    <xf numFmtId="0" fontId="15" fillId="3" borderId="6" xfId="9" applyFont="1" applyFill="1" applyBorder="1" applyAlignment="1">
      <alignment horizontal="left" vertical="center" wrapText="1" shrinkToFit="1"/>
    </xf>
    <xf numFmtId="0" fontId="15" fillId="3" borderId="0" xfId="9" applyFont="1" applyFill="1" applyAlignment="1">
      <alignment vertical="center"/>
    </xf>
    <xf numFmtId="49" fontId="15" fillId="0" borderId="6" xfId="9" applyNumberFormat="1" applyFont="1" applyBorder="1" applyAlignment="1">
      <alignment horizontal="center" vertical="center" shrinkToFit="1"/>
    </xf>
    <xf numFmtId="0" fontId="15" fillId="0" borderId="6" xfId="9" applyFont="1" applyBorder="1" applyAlignment="1">
      <alignment horizontal="left" vertical="center" shrinkToFit="1"/>
    </xf>
    <xf numFmtId="0" fontId="15" fillId="0" borderId="6" xfId="9" applyFont="1" applyBorder="1" applyAlignment="1">
      <alignment horizontal="center" vertical="center" shrinkToFit="1"/>
    </xf>
    <xf numFmtId="179" fontId="15" fillId="0" borderId="6" xfId="9" applyNumberFormat="1" applyFont="1" applyBorder="1" applyAlignment="1">
      <alignment horizontal="right" vertical="center" shrinkToFit="1"/>
    </xf>
    <xf numFmtId="41" fontId="15" fillId="0" borderId="6" xfId="9" applyNumberFormat="1" applyFont="1" applyBorder="1" applyAlignment="1" applyProtection="1">
      <alignment horizontal="right" vertical="center" shrinkToFit="1"/>
      <protection locked="0"/>
    </xf>
    <xf numFmtId="0" fontId="15" fillId="0" borderId="6" xfId="9" applyFont="1" applyBorder="1" applyAlignment="1">
      <alignment horizontal="left" vertical="center" wrapText="1" shrinkToFit="1"/>
    </xf>
    <xf numFmtId="0" fontId="15" fillId="0" borderId="6" xfId="9" applyFont="1" applyBorder="1" applyAlignment="1">
      <alignment horizontal="center" vertical="center"/>
    </xf>
    <xf numFmtId="0" fontId="15" fillId="0" borderId="6" xfId="9" applyFont="1" applyBorder="1" applyAlignment="1">
      <alignment horizontal="left" vertical="center"/>
    </xf>
    <xf numFmtId="49" fontId="15" fillId="0" borderId="6" xfId="9" applyNumberFormat="1" applyFont="1" applyBorder="1" applyAlignment="1">
      <alignment horizontal="left" vertical="center" wrapText="1" shrinkToFit="1"/>
    </xf>
    <xf numFmtId="0" fontId="15" fillId="0" borderId="6" xfId="9" applyFont="1" applyBorder="1" applyAlignment="1">
      <alignment horizontal="right" vertical="center" shrinkToFit="1"/>
    </xf>
    <xf numFmtId="41" fontId="15" fillId="0" borderId="6" xfId="9" applyNumberFormat="1" applyFont="1" applyFill="1" applyBorder="1" applyAlignment="1" applyProtection="1">
      <alignment horizontal="right" vertical="center" shrinkToFit="1"/>
      <protection locked="0"/>
    </xf>
    <xf numFmtId="41" fontId="15" fillId="0" borderId="6" xfId="9" applyNumberFormat="1" applyFont="1" applyBorder="1" applyAlignment="1" applyProtection="1">
      <alignment horizontal="right" vertical="center" shrinkToFit="1"/>
    </xf>
    <xf numFmtId="41" fontId="15" fillId="3" borderId="6" xfId="9" applyNumberFormat="1" applyFont="1" applyFill="1" applyBorder="1" applyAlignment="1" applyProtection="1">
      <alignment horizontal="right" vertical="center" shrinkToFit="1"/>
    </xf>
    <xf numFmtId="49" fontId="15" fillId="0" borderId="6" xfId="9" applyNumberFormat="1" applyFont="1" applyBorder="1" applyAlignment="1">
      <alignment horizontal="center" vertical="center" wrapText="1" shrinkToFit="1"/>
    </xf>
    <xf numFmtId="49" fontId="15" fillId="0" borderId="6" xfId="9" applyNumberFormat="1" applyFont="1" applyBorder="1" applyAlignment="1">
      <alignment horizontal="left" vertical="center" wrapText="1"/>
    </xf>
    <xf numFmtId="179" fontId="15" fillId="0" borderId="6" xfId="9" applyNumberFormat="1" applyFont="1" applyBorder="1" applyAlignment="1">
      <alignment horizontal="right" vertical="center" wrapText="1" shrinkToFit="1"/>
    </xf>
    <xf numFmtId="41" fontId="15" fillId="0" borderId="6" xfId="9" applyNumberFormat="1" applyFont="1" applyBorder="1" applyAlignment="1">
      <alignment horizontal="right" vertical="center" wrapText="1" shrinkToFit="1"/>
    </xf>
    <xf numFmtId="182" fontId="15" fillId="0" borderId="6" xfId="9" applyNumberFormat="1" applyFont="1" applyBorder="1" applyAlignment="1">
      <alignment horizontal="left" vertical="center" wrapText="1" shrinkToFit="1"/>
    </xf>
    <xf numFmtId="183" fontId="15" fillId="0" borderId="0" xfId="9" applyNumberFormat="1" applyFont="1" applyAlignment="1">
      <alignment vertical="center"/>
    </xf>
    <xf numFmtId="41" fontId="15" fillId="0" borderId="0" xfId="9" applyNumberFormat="1" applyFont="1" applyAlignment="1">
      <alignment vertical="center"/>
    </xf>
    <xf numFmtId="49" fontId="15" fillId="3" borderId="6" xfId="9" applyNumberFormat="1" applyFont="1" applyFill="1" applyBorder="1" applyAlignment="1">
      <alignment horizontal="center" vertical="center" wrapText="1" shrinkToFit="1"/>
    </xf>
    <xf numFmtId="49" fontId="15" fillId="3" borderId="6" xfId="9" applyNumberFormat="1" applyFont="1" applyFill="1" applyBorder="1" applyAlignment="1">
      <alignment horizontal="left" vertical="center" wrapText="1"/>
    </xf>
    <xf numFmtId="0" fontId="15" fillId="3" borderId="6" xfId="9" applyFont="1" applyFill="1" applyBorder="1" applyAlignment="1">
      <alignment horizontal="center" vertical="center" wrapText="1" shrinkToFit="1"/>
    </xf>
    <xf numFmtId="179" fontId="15" fillId="3" borderId="6" xfId="9" applyNumberFormat="1" applyFont="1" applyFill="1" applyBorder="1" applyAlignment="1">
      <alignment horizontal="right" vertical="center" wrapText="1" shrinkToFit="1"/>
    </xf>
    <xf numFmtId="41" fontId="15" fillId="3" borderId="6" xfId="9" applyNumberFormat="1" applyFont="1" applyFill="1" applyBorder="1" applyAlignment="1">
      <alignment horizontal="right" vertical="center" wrapText="1" shrinkToFit="1"/>
    </xf>
    <xf numFmtId="182" fontId="15" fillId="3" borderId="6" xfId="9" applyNumberFormat="1" applyFont="1" applyFill="1" applyBorder="1" applyAlignment="1">
      <alignment horizontal="left" vertical="center" wrapText="1" shrinkToFit="1"/>
    </xf>
    <xf numFmtId="179" fontId="15" fillId="3" borderId="6" xfId="9" applyNumberFormat="1" applyFont="1" applyFill="1" applyBorder="1" applyAlignment="1">
      <alignment horizontal="right" vertical="center" wrapText="1"/>
    </xf>
    <xf numFmtId="179" fontId="15" fillId="0" borderId="6" xfId="9" applyNumberFormat="1" applyFont="1" applyBorder="1" applyAlignment="1">
      <alignment horizontal="right" vertical="center" wrapText="1"/>
    </xf>
    <xf numFmtId="49" fontId="15" fillId="0" borderId="6" xfId="9" applyNumberFormat="1" applyFont="1" applyBorder="1" applyAlignment="1">
      <alignment horizontal="right" vertical="center" wrapText="1"/>
    </xf>
    <xf numFmtId="41" fontId="15" fillId="2" borderId="6" xfId="9" applyNumberFormat="1" applyFont="1" applyFill="1" applyBorder="1" applyAlignment="1">
      <alignment horizontal="right" vertical="center" wrapText="1" shrinkToFit="1"/>
    </xf>
    <xf numFmtId="41" fontId="15" fillId="0" borderId="6" xfId="9" applyNumberFormat="1" applyFont="1" applyFill="1" applyBorder="1" applyAlignment="1">
      <alignment horizontal="right" vertical="center" wrapText="1" shrinkToFit="1"/>
    </xf>
    <xf numFmtId="0" fontId="15" fillId="3" borderId="6" xfId="9" applyFont="1" applyFill="1" applyBorder="1" applyAlignment="1">
      <alignment horizontal="center" vertical="center" wrapText="1"/>
    </xf>
    <xf numFmtId="0" fontId="15" fillId="3" borderId="6" xfId="9" applyFont="1" applyFill="1" applyBorder="1" applyAlignment="1">
      <alignment horizontal="left" vertical="center" wrapText="1"/>
    </xf>
    <xf numFmtId="0" fontId="15" fillId="3" borderId="6" xfId="9" applyFont="1" applyFill="1" applyBorder="1" applyAlignment="1">
      <alignment horizontal="right" vertical="center" wrapText="1"/>
    </xf>
    <xf numFmtId="184" fontId="15" fillId="0" borderId="6" xfId="9" applyNumberFormat="1" applyFont="1" applyBorder="1" applyAlignment="1">
      <alignment horizontal="center" vertical="center" wrapText="1"/>
    </xf>
    <xf numFmtId="0" fontId="15" fillId="0" borderId="6" xfId="9" applyFont="1" applyBorder="1" applyAlignment="1">
      <alignment horizontal="left" vertical="center" wrapText="1"/>
    </xf>
    <xf numFmtId="0" fontId="15" fillId="0" borderId="6" xfId="9" applyFont="1" applyBorder="1" applyAlignment="1">
      <alignment horizontal="center" vertical="center" wrapText="1"/>
    </xf>
    <xf numFmtId="185" fontId="15" fillId="0" borderId="6" xfId="9" applyNumberFormat="1" applyFont="1" applyBorder="1" applyAlignment="1">
      <alignment horizontal="right" vertical="center" wrapText="1"/>
    </xf>
    <xf numFmtId="184" fontId="15" fillId="0" borderId="6" xfId="9" applyNumberFormat="1" applyFont="1" applyBorder="1" applyAlignment="1">
      <alignment horizontal="right" vertical="center" wrapText="1"/>
    </xf>
    <xf numFmtId="0" fontId="15" fillId="0" borderId="6" xfId="9" applyFont="1" applyBorder="1" applyAlignment="1">
      <alignment horizontal="right" vertical="center" wrapText="1"/>
    </xf>
    <xf numFmtId="184" fontId="15" fillId="3" borderId="6" xfId="9" applyNumberFormat="1" applyFont="1" applyFill="1" applyBorder="1" applyAlignment="1">
      <alignment horizontal="center" vertical="center" wrapText="1"/>
    </xf>
    <xf numFmtId="184" fontId="15" fillId="3" borderId="6" xfId="9" applyNumberFormat="1" applyFont="1" applyFill="1" applyBorder="1" applyAlignment="1">
      <alignment horizontal="right" vertical="center" wrapText="1"/>
    </xf>
    <xf numFmtId="0" fontId="15" fillId="0" borderId="6" xfId="9" applyFont="1" applyBorder="1" applyAlignment="1">
      <alignment vertical="center" wrapText="1"/>
    </xf>
    <xf numFmtId="185" fontId="15" fillId="3" borderId="6" xfId="9" applyNumberFormat="1" applyFont="1" applyFill="1" applyBorder="1" applyAlignment="1">
      <alignment horizontal="right" vertical="center" wrapText="1"/>
    </xf>
    <xf numFmtId="0" fontId="15" fillId="3" borderId="6" xfId="9" applyFont="1" applyFill="1" applyBorder="1" applyAlignment="1">
      <alignment vertical="center" wrapText="1"/>
    </xf>
    <xf numFmtId="0" fontId="15" fillId="3" borderId="6" xfId="9" applyFont="1" applyFill="1" applyBorder="1" applyAlignment="1">
      <alignment horizontal="left" vertical="center"/>
    </xf>
    <xf numFmtId="49" fontId="15" fillId="3" borderId="6" xfId="9" applyNumberFormat="1" applyFont="1" applyFill="1" applyBorder="1" applyAlignment="1">
      <alignment horizontal="left" vertical="center" wrapText="1" shrinkToFit="1"/>
    </xf>
    <xf numFmtId="0" fontId="15" fillId="0" borderId="0" xfId="9" applyFont="1" applyAlignment="1">
      <alignment horizontal="left" vertical="center" wrapText="1" shrinkToFit="1"/>
    </xf>
    <xf numFmtId="0" fontId="14" fillId="0" borderId="0" xfId="9"/>
    <xf numFmtId="0" fontId="13" fillId="0" borderId="0" xfId="9" applyFont="1"/>
    <xf numFmtId="0" fontId="13" fillId="0" borderId="0" xfId="9" applyFont="1" applyAlignment="1">
      <alignment horizontal="left" vertical="top" wrapText="1"/>
    </xf>
    <xf numFmtId="0" fontId="18" fillId="0" borderId="6" xfId="9" applyFont="1" applyBorder="1" applyAlignment="1">
      <alignment horizontal="left" vertical="center" wrapText="1"/>
    </xf>
    <xf numFmtId="0" fontId="18" fillId="0" borderId="6" xfId="9" applyFont="1" applyBorder="1" applyAlignment="1">
      <alignment horizontal="left" vertical="center" wrapText="1" indent="1"/>
    </xf>
    <xf numFmtId="0" fontId="18" fillId="0" borderId="14" xfId="9" applyFont="1" applyBorder="1" applyAlignment="1">
      <alignment horizontal="left" vertical="center" indent="1"/>
    </xf>
    <xf numFmtId="0" fontId="18" fillId="0" borderId="14" xfId="9" applyFont="1" applyBorder="1" applyAlignment="1">
      <alignment horizontal="center" vertical="center"/>
    </xf>
    <xf numFmtId="186" fontId="18" fillId="0" borderId="14" xfId="9" applyNumberFormat="1" applyFont="1" applyBorder="1" applyAlignment="1">
      <alignment horizontal="right" vertical="center" shrinkToFit="1"/>
    </xf>
    <xf numFmtId="49" fontId="18" fillId="0" borderId="14" xfId="9" applyNumberFormat="1" applyFont="1" applyBorder="1" applyAlignment="1">
      <alignment horizontal="left" vertical="center"/>
    </xf>
    <xf numFmtId="0" fontId="18" fillId="0" borderId="16" xfId="9" applyFont="1" applyBorder="1" applyAlignment="1">
      <alignment horizontal="left" vertical="center" indent="1"/>
    </xf>
    <xf numFmtId="0" fontId="18" fillId="0" borderId="16" xfId="9" applyFont="1" applyBorder="1" applyAlignment="1">
      <alignment horizontal="center" vertical="center"/>
    </xf>
    <xf numFmtId="186" fontId="18" fillId="0" borderId="16" xfId="9" applyNumberFormat="1" applyFont="1" applyBorder="1" applyAlignment="1">
      <alignment horizontal="right" vertical="center" shrinkToFit="1"/>
    </xf>
    <xf numFmtId="49" fontId="18" fillId="0" borderId="16" xfId="9" applyNumberFormat="1" applyFont="1" applyBorder="1" applyAlignment="1">
      <alignment horizontal="left" vertical="center"/>
    </xf>
    <xf numFmtId="43" fontId="14" fillId="0" borderId="0" xfId="9" applyNumberFormat="1"/>
    <xf numFmtId="0" fontId="18" fillId="0" borderId="6" xfId="9" applyFont="1" applyBorder="1" applyAlignment="1">
      <alignment horizontal="left" vertical="center"/>
    </xf>
    <xf numFmtId="0" fontId="18" fillId="0" borderId="6" xfId="9" applyFont="1" applyBorder="1" applyAlignment="1">
      <alignment horizontal="center" vertical="center"/>
    </xf>
    <xf numFmtId="187" fontId="18" fillId="0" borderId="6" xfId="9" applyNumberFormat="1" applyFont="1" applyBorder="1" applyAlignment="1">
      <alignment horizontal="left" vertical="center"/>
    </xf>
    <xf numFmtId="187" fontId="18" fillId="4" borderId="14" xfId="9" applyNumberFormat="1" applyFont="1" applyFill="1" applyBorder="1" applyAlignment="1" applyProtection="1">
      <alignment horizontal="left" shrinkToFit="1"/>
      <protection locked="0"/>
    </xf>
    <xf numFmtId="187" fontId="18" fillId="4" borderId="16" xfId="9" applyNumberFormat="1" applyFont="1" applyFill="1" applyBorder="1" applyAlignment="1" applyProtection="1">
      <alignment horizontal="left" shrinkToFit="1"/>
      <protection locked="0"/>
    </xf>
    <xf numFmtId="41" fontId="15" fillId="3" borderId="6" xfId="9" applyNumberFormat="1" applyFont="1" applyFill="1" applyBorder="1" applyAlignment="1" applyProtection="1">
      <alignment horizontal="center" vertical="center" shrinkToFit="1"/>
      <protection locked="0"/>
    </xf>
    <xf numFmtId="182" fontId="15" fillId="0" borderId="6" xfId="9" applyNumberFormat="1" applyFont="1" applyBorder="1" applyAlignment="1">
      <alignment horizontal="left" vertical="center" shrinkToFit="1"/>
    </xf>
    <xf numFmtId="49" fontId="15" fillId="0" borderId="14" xfId="9" applyNumberFormat="1" applyFont="1" applyBorder="1" applyAlignment="1">
      <alignment horizontal="center" vertical="center" wrapText="1" shrinkToFit="1"/>
    </xf>
    <xf numFmtId="49" fontId="15" fillId="0" borderId="14" xfId="9" applyNumberFormat="1" applyFont="1" applyBorder="1" applyAlignment="1">
      <alignment horizontal="left" vertical="center" wrapText="1"/>
    </xf>
    <xf numFmtId="0" fontId="15" fillId="0" borderId="14" xfId="9" applyFont="1" applyBorder="1" applyAlignment="1">
      <alignment horizontal="center" vertical="center" wrapText="1" shrinkToFit="1"/>
    </xf>
    <xf numFmtId="179" fontId="15" fillId="0" borderId="14" xfId="9" applyNumberFormat="1" applyFont="1" applyBorder="1" applyAlignment="1">
      <alignment horizontal="right" vertical="center" wrapText="1" shrinkToFit="1"/>
    </xf>
    <xf numFmtId="41" fontId="15" fillId="0" borderId="14" xfId="9" applyNumberFormat="1" applyFont="1" applyBorder="1" applyAlignment="1">
      <alignment horizontal="right" vertical="center" wrapText="1" shrinkToFit="1"/>
    </xf>
    <xf numFmtId="41" fontId="15" fillId="0" borderId="14" xfId="9" applyNumberFormat="1" applyFont="1" applyBorder="1" applyAlignment="1" applyProtection="1">
      <alignment horizontal="right" vertical="center" shrinkToFit="1"/>
    </xf>
    <xf numFmtId="182" fontId="15" fillId="0" borderId="14" xfId="9" applyNumberFormat="1" applyFont="1" applyBorder="1" applyAlignment="1">
      <alignment horizontal="left" vertical="center" wrapText="1" shrinkToFit="1"/>
    </xf>
    <xf numFmtId="49" fontId="15" fillId="0" borderId="17" xfId="9" applyNumberFormat="1" applyFont="1" applyBorder="1" applyAlignment="1">
      <alignment horizontal="center" vertical="center" wrapText="1" shrinkToFit="1"/>
    </xf>
    <xf numFmtId="49" fontId="15" fillId="0" borderId="17" xfId="9" applyNumberFormat="1" applyFont="1" applyBorder="1" applyAlignment="1">
      <alignment horizontal="left" vertical="center" wrapText="1"/>
    </xf>
    <xf numFmtId="0" fontId="15" fillId="0" borderId="17" xfId="9" applyFont="1" applyBorder="1" applyAlignment="1">
      <alignment horizontal="center" vertical="center" wrapText="1" shrinkToFit="1"/>
    </xf>
    <xf numFmtId="179" fontId="15" fillId="0" borderId="17" xfId="9" applyNumberFormat="1" applyFont="1" applyBorder="1" applyAlignment="1">
      <alignment horizontal="right" vertical="center" wrapText="1" shrinkToFit="1"/>
    </xf>
    <xf numFmtId="41" fontId="15" fillId="0" borderId="17" xfId="9" applyNumberFormat="1" applyFont="1" applyBorder="1" applyAlignment="1">
      <alignment horizontal="right" vertical="center" wrapText="1" shrinkToFit="1"/>
    </xf>
    <xf numFmtId="41" fontId="15" fillId="0" borderId="17" xfId="9" applyNumberFormat="1" applyFont="1" applyBorder="1" applyAlignment="1" applyProtection="1">
      <alignment horizontal="right" vertical="center" shrinkToFit="1"/>
    </xf>
    <xf numFmtId="182" fontId="15" fillId="0" borderId="17" xfId="9" applyNumberFormat="1" applyFont="1" applyBorder="1" applyAlignment="1">
      <alignment horizontal="left" vertical="center" wrapText="1" shrinkToFit="1"/>
    </xf>
    <xf numFmtId="0" fontId="6" fillId="0" borderId="4" xfId="2" applyFont="1" applyBorder="1" applyAlignment="1">
      <alignment horizontal="center" vertical="center"/>
    </xf>
    <xf numFmtId="49" fontId="20" fillId="0" borderId="6" xfId="9" applyNumberFormat="1" applyFont="1" applyBorder="1" applyAlignment="1">
      <alignment horizontal="center" vertical="center" wrapText="1" shrinkToFit="1"/>
    </xf>
    <xf numFmtId="49" fontId="20" fillId="0" borderId="6" xfId="9" applyNumberFormat="1" applyFont="1" applyBorder="1" applyAlignment="1">
      <alignment horizontal="left" vertical="center" wrapText="1"/>
    </xf>
    <xf numFmtId="0" fontId="20" fillId="0" borderId="6" xfId="9" applyFont="1" applyBorder="1" applyAlignment="1">
      <alignment horizontal="center" vertical="center" wrapText="1" shrinkToFit="1"/>
    </xf>
    <xf numFmtId="179" fontId="20" fillId="0" borderId="6" xfId="9" applyNumberFormat="1" applyFont="1" applyBorder="1" applyAlignment="1">
      <alignment horizontal="right" vertical="center" wrapText="1" shrinkToFit="1"/>
    </xf>
    <xf numFmtId="41" fontId="20" fillId="0" borderId="6" xfId="9" applyNumberFormat="1" applyFont="1" applyBorder="1" applyAlignment="1">
      <alignment horizontal="right" vertical="center" wrapText="1" shrinkToFit="1"/>
    </xf>
    <xf numFmtId="41" fontId="20" fillId="0" borderId="6" xfId="9" applyNumberFormat="1" applyFont="1" applyBorder="1" applyAlignment="1" applyProtection="1">
      <alignment horizontal="right" vertical="center" shrinkToFit="1"/>
    </xf>
    <xf numFmtId="182" fontId="20" fillId="0" borderId="6" xfId="9" applyNumberFormat="1" applyFont="1" applyBorder="1" applyAlignment="1">
      <alignment horizontal="left" vertical="center" wrapText="1" shrinkToFit="1"/>
    </xf>
    <xf numFmtId="0" fontId="20" fillId="3" borderId="6" xfId="9" applyFont="1" applyFill="1" applyBorder="1" applyAlignment="1">
      <alignment horizontal="center" vertical="center" wrapText="1"/>
    </xf>
    <xf numFmtId="0" fontId="20" fillId="3" borderId="6" xfId="9" applyFont="1" applyFill="1" applyBorder="1" applyAlignment="1">
      <alignment horizontal="left" vertical="center" wrapText="1"/>
    </xf>
    <xf numFmtId="179" fontId="20" fillId="3" borderId="6" xfId="9" applyNumberFormat="1" applyFont="1" applyFill="1" applyBorder="1" applyAlignment="1">
      <alignment horizontal="right" vertical="center" wrapText="1"/>
    </xf>
    <xf numFmtId="0" fontId="20" fillId="3" borderId="6" xfId="9" applyFont="1" applyFill="1" applyBorder="1" applyAlignment="1">
      <alignment horizontal="right" vertical="center" wrapText="1"/>
    </xf>
    <xf numFmtId="41" fontId="20" fillId="3" borderId="6" xfId="9" applyNumberFormat="1" applyFont="1" applyFill="1" applyBorder="1" applyAlignment="1" applyProtection="1">
      <alignment horizontal="right" vertical="center" shrinkToFit="1"/>
    </xf>
    <xf numFmtId="0" fontId="20" fillId="3" borderId="6" xfId="9" applyFont="1" applyFill="1" applyBorder="1" applyAlignment="1">
      <alignment horizontal="left" vertical="center" wrapText="1" shrinkToFit="1"/>
    </xf>
    <xf numFmtId="184" fontId="20" fillId="0" borderId="6" xfId="9" applyNumberFormat="1" applyFont="1" applyBorder="1" applyAlignment="1">
      <alignment horizontal="center" vertical="center" wrapText="1"/>
    </xf>
    <xf numFmtId="0" fontId="20" fillId="0" borderId="6" xfId="9" applyFont="1" applyBorder="1" applyAlignment="1">
      <alignment horizontal="left" vertical="center" wrapText="1"/>
    </xf>
    <xf numFmtId="0" fontId="20" fillId="0" borderId="6" xfId="9" applyFont="1" applyBorder="1" applyAlignment="1">
      <alignment horizontal="center" vertical="center" wrapText="1"/>
    </xf>
    <xf numFmtId="179" fontId="20" fillId="0" borderId="6" xfId="9" applyNumberFormat="1" applyFont="1" applyBorder="1" applyAlignment="1">
      <alignment horizontal="right" vertical="center" wrapText="1"/>
    </xf>
    <xf numFmtId="185" fontId="20" fillId="0" borderId="6" xfId="9" applyNumberFormat="1" applyFont="1" applyBorder="1" applyAlignment="1">
      <alignment horizontal="right" vertical="center" wrapText="1"/>
    </xf>
    <xf numFmtId="0" fontId="20" fillId="0" borderId="6" xfId="9" applyFont="1" applyBorder="1" applyAlignment="1">
      <alignment horizontal="left" vertical="center" wrapText="1" shrinkToFit="1"/>
    </xf>
    <xf numFmtId="184" fontId="20" fillId="0" borderId="6" xfId="9" applyNumberFormat="1" applyFont="1" applyBorder="1" applyAlignment="1">
      <alignment horizontal="right" vertical="center" wrapText="1"/>
    </xf>
    <xf numFmtId="0" fontId="20" fillId="0" borderId="6" xfId="9" applyFont="1" applyBorder="1" applyAlignment="1">
      <alignment horizontal="right" vertical="center" wrapText="1"/>
    </xf>
    <xf numFmtId="176" fontId="7" fillId="0" borderId="6" xfId="1" applyNumberFormat="1" applyFont="1" applyFill="1" applyBorder="1" applyAlignment="1" applyProtection="1">
      <alignment horizontal="right" vertical="center" shrinkToFit="1"/>
    </xf>
    <xf numFmtId="0" fontId="0" fillId="0" borderId="1" xfId="0" applyBorder="1" applyAlignment="1">
      <alignment horizontal="left" vertical="center"/>
    </xf>
    <xf numFmtId="0" fontId="0" fillId="0" borderId="0" xfId="0" applyFont="1" applyAlignment="1">
      <alignment horizontal="left" vertical="top" wrapText="1"/>
    </xf>
    <xf numFmtId="0" fontId="9" fillId="0" borderId="0" xfId="0" applyFont="1" applyAlignment="1">
      <alignment horizontal="left" vertical="top" wrapText="1"/>
    </xf>
    <xf numFmtId="0" fontId="12" fillId="0" borderId="2" xfId="2" applyFont="1" applyBorder="1" applyAlignment="1">
      <alignment horizontal="left" vertical="center"/>
    </xf>
    <xf numFmtId="176" fontId="7" fillId="0" borderId="8" xfId="1" applyNumberFormat="1" applyFont="1" applyFill="1" applyBorder="1" applyAlignment="1" applyProtection="1">
      <alignment horizontal="right" vertical="center" shrinkToFit="1"/>
    </xf>
    <xf numFmtId="0" fontId="6" fillId="0" borderId="12" xfId="5" applyFont="1" applyBorder="1" applyAlignment="1">
      <alignment horizontal="right" vertical="center" shrinkToFit="1"/>
    </xf>
    <xf numFmtId="0" fontId="11" fillId="0" borderId="3" xfId="5" applyFont="1" applyBorder="1" applyAlignment="1">
      <alignment horizontal="right" vertical="center" shrinkToFit="1"/>
    </xf>
    <xf numFmtId="0" fontId="3" fillId="0" borderId="4" xfId="5" applyFont="1" applyBorder="1" applyAlignment="1">
      <alignment horizontal="left" vertical="center" indent="27" shrinkToFit="1"/>
    </xf>
    <xf numFmtId="0" fontId="15" fillId="0" borderId="6" xfId="9" applyFont="1" applyBorder="1" applyAlignment="1">
      <alignment horizontal="left" vertical="center"/>
    </xf>
    <xf numFmtId="0" fontId="15" fillId="0" borderId="0" xfId="9" applyFont="1" applyAlignment="1">
      <alignment horizontal="center" vertical="center" wrapText="1"/>
    </xf>
    <xf numFmtId="49" fontId="15" fillId="0" borderId="6" xfId="9" applyNumberFormat="1" applyFont="1" applyBorder="1" applyAlignment="1">
      <alignment horizontal="left" vertical="center" wrapText="1"/>
    </xf>
    <xf numFmtId="0" fontId="19" fillId="2" borderId="14" xfId="9" applyFont="1" applyFill="1" applyBorder="1" applyAlignment="1">
      <alignment horizontal="right" vertical="center" shrinkToFit="1"/>
    </xf>
    <xf numFmtId="0" fontId="19" fillId="2" borderId="17" xfId="9" applyFont="1" applyFill="1" applyBorder="1" applyAlignment="1">
      <alignment horizontal="right" vertical="center" shrinkToFit="1"/>
    </xf>
    <xf numFmtId="41" fontId="15" fillId="2" borderId="14" xfId="9" applyNumberFormat="1" applyFont="1" applyFill="1" applyBorder="1" applyAlignment="1" applyProtection="1">
      <alignment horizontal="center" vertical="center" shrinkToFit="1"/>
      <protection locked="0"/>
    </xf>
    <xf numFmtId="41" fontId="15" fillId="2" borderId="17" xfId="9" applyNumberFormat="1" applyFont="1" applyFill="1" applyBorder="1" applyAlignment="1" applyProtection="1">
      <alignment horizontal="center" vertical="center" shrinkToFit="1"/>
      <protection locked="0"/>
    </xf>
    <xf numFmtId="49" fontId="15" fillId="2" borderId="14" xfId="9" applyNumberFormat="1" applyFont="1" applyFill="1" applyBorder="1" applyAlignment="1">
      <alignment horizontal="center" vertical="center" shrinkToFit="1"/>
    </xf>
    <xf numFmtId="49" fontId="15" fillId="2" borderId="17" xfId="9" applyNumberFormat="1" applyFont="1" applyFill="1" applyBorder="1" applyAlignment="1">
      <alignment horizontal="center" vertical="center" shrinkToFit="1"/>
    </xf>
    <xf numFmtId="179" fontId="15" fillId="2" borderId="14" xfId="9" applyNumberFormat="1" applyFont="1" applyFill="1" applyBorder="1" applyAlignment="1">
      <alignment horizontal="right" vertical="center" shrinkToFit="1"/>
    </xf>
    <xf numFmtId="179" fontId="15" fillId="2" borderId="17" xfId="9" applyNumberFormat="1" applyFont="1" applyFill="1" applyBorder="1" applyAlignment="1">
      <alignment horizontal="right" vertical="center" shrinkToFit="1"/>
    </xf>
    <xf numFmtId="0" fontId="15" fillId="2" borderId="14" xfId="9" applyFont="1" applyFill="1" applyBorder="1" applyAlignment="1">
      <alignment horizontal="center" vertical="center" wrapText="1" shrinkToFit="1"/>
    </xf>
    <xf numFmtId="0" fontId="15" fillId="2" borderId="17" xfId="9" applyFont="1" applyFill="1" applyBorder="1" applyAlignment="1">
      <alignment horizontal="center" vertical="center" wrapText="1" shrinkToFit="1"/>
    </xf>
    <xf numFmtId="0" fontId="18" fillId="0" borderId="14" xfId="9" applyFont="1" applyBorder="1" applyAlignment="1" applyProtection="1">
      <alignment horizontal="left" vertical="center"/>
      <protection locked="0"/>
    </xf>
    <xf numFmtId="0" fontId="18" fillId="0" borderId="6" xfId="9" applyFont="1" applyBorder="1" applyAlignment="1">
      <alignment horizontal="center" vertical="center"/>
    </xf>
    <xf numFmtId="41" fontId="18" fillId="0" borderId="6" xfId="9" applyNumberFormat="1" applyFont="1" applyBorder="1" applyAlignment="1" applyProtection="1">
      <alignment horizontal="right" vertical="center" shrinkToFit="1"/>
      <protection locked="0"/>
    </xf>
    <xf numFmtId="41" fontId="18" fillId="0" borderId="6" xfId="9" applyNumberFormat="1" applyFont="1" applyBorder="1" applyAlignment="1">
      <alignment horizontal="right" vertical="center" shrinkToFit="1"/>
    </xf>
    <xf numFmtId="0" fontId="18" fillId="0" borderId="17" xfId="9" applyFont="1" applyBorder="1" applyAlignment="1" applyProtection="1">
      <alignment horizontal="left" vertical="center"/>
      <protection locked="0"/>
    </xf>
    <xf numFmtId="58" fontId="13" fillId="0" borderId="0" xfId="9" applyNumberFormat="1" applyFont="1" applyAlignment="1">
      <alignment horizontal="left" vertical="center"/>
    </xf>
    <xf numFmtId="0" fontId="18" fillId="0" borderId="6" xfId="9" applyFont="1" applyBorder="1" applyAlignment="1">
      <alignment horizontal="left" vertical="center" wrapText="1"/>
    </xf>
    <xf numFmtId="0" fontId="18" fillId="0" borderId="6" xfId="9" applyFont="1" applyBorder="1" applyAlignment="1">
      <alignment horizontal="center" vertical="center" wrapText="1"/>
    </xf>
    <xf numFmtId="0" fontId="18" fillId="0" borderId="6" xfId="9" applyFont="1" applyBorder="1" applyAlignment="1">
      <alignment horizontal="distributed" vertical="center" wrapText="1"/>
    </xf>
    <xf numFmtId="41" fontId="18" fillId="0" borderId="14" xfId="9" applyNumberFormat="1" applyFont="1" applyBorder="1" applyAlignment="1" applyProtection="1">
      <alignment horizontal="right" vertical="center" shrinkToFit="1"/>
      <protection locked="0"/>
    </xf>
    <xf numFmtId="41" fontId="18" fillId="0" borderId="17" xfId="9" applyNumberFormat="1" applyFont="1" applyBorder="1" applyAlignment="1" applyProtection="1">
      <alignment horizontal="right" vertical="center" shrinkToFit="1"/>
      <protection locked="0"/>
    </xf>
    <xf numFmtId="41" fontId="18" fillId="0" borderId="14" xfId="9" applyNumberFormat="1" applyFont="1" applyBorder="1" applyAlignment="1">
      <alignment horizontal="right" vertical="center" shrinkToFit="1"/>
    </xf>
    <xf numFmtId="41" fontId="18" fillId="0" borderId="17" xfId="9" applyNumberFormat="1" applyFont="1" applyBorder="1" applyAlignment="1">
      <alignment horizontal="right" vertical="center" shrinkToFit="1"/>
    </xf>
    <xf numFmtId="0" fontId="18" fillId="0" borderId="20" xfId="9" applyFont="1" applyBorder="1" applyAlignment="1" applyProtection="1">
      <alignment horizontal="left" vertical="center"/>
      <protection locked="0"/>
    </xf>
    <xf numFmtId="0" fontId="18" fillId="0" borderId="21" xfId="9" applyFont="1" applyBorder="1" applyAlignment="1" applyProtection="1">
      <alignment horizontal="left" vertical="center"/>
      <protection locked="0"/>
    </xf>
    <xf numFmtId="0" fontId="18" fillId="0" borderId="20" xfId="9" applyFont="1" applyBorder="1" applyAlignment="1">
      <alignment horizontal="center" vertical="center"/>
    </xf>
    <xf numFmtId="0" fontId="18" fillId="0" borderId="21" xfId="9" applyFont="1" applyBorder="1" applyAlignment="1">
      <alignment horizontal="center" vertical="center"/>
    </xf>
    <xf numFmtId="0" fontId="18" fillId="0" borderId="22" xfId="9" applyFont="1" applyBorder="1" applyAlignment="1">
      <alignment horizontal="center" vertical="center"/>
    </xf>
    <xf numFmtId="0" fontId="18" fillId="0" borderId="23" xfId="9" applyFont="1" applyBorder="1" applyAlignment="1">
      <alignment horizontal="center" vertical="center"/>
    </xf>
    <xf numFmtId="0" fontId="18" fillId="0" borderId="22" xfId="9" applyFont="1" applyBorder="1" applyAlignment="1" applyProtection="1">
      <alignment horizontal="left" vertical="center"/>
      <protection locked="0"/>
    </xf>
    <xf numFmtId="0" fontId="18" fillId="0" borderId="23" xfId="9" applyFont="1" applyBorder="1" applyAlignment="1" applyProtection="1">
      <alignment horizontal="left" vertical="center"/>
      <protection locked="0"/>
    </xf>
    <xf numFmtId="0" fontId="18" fillId="0" borderId="18" xfId="9" applyFont="1" applyBorder="1" applyAlignment="1">
      <alignment horizontal="left" vertical="center" wrapText="1"/>
    </xf>
    <xf numFmtId="0" fontId="18" fillId="0" borderId="19" xfId="9" applyFont="1" applyBorder="1" applyAlignment="1">
      <alignment horizontal="left" vertical="center" wrapText="1"/>
    </xf>
    <xf numFmtId="0" fontId="18" fillId="0" borderId="18" xfId="9" applyFont="1" applyBorder="1" applyAlignment="1">
      <alignment horizontal="center" vertical="center" wrapText="1"/>
    </xf>
    <xf numFmtId="0" fontId="18" fillId="0" borderId="19" xfId="9" applyFont="1" applyBorder="1" applyAlignment="1">
      <alignment horizontal="center" vertical="center" wrapText="1"/>
    </xf>
    <xf numFmtId="0" fontId="18" fillId="0" borderId="18" xfId="9" applyFont="1" applyBorder="1" applyAlignment="1">
      <alignment horizontal="distributed" vertical="center" wrapText="1"/>
    </xf>
    <xf numFmtId="0" fontId="18" fillId="0" borderId="19" xfId="9" applyFont="1" applyBorder="1" applyAlignment="1">
      <alignment horizontal="distributed" vertical="center" wrapText="1"/>
    </xf>
    <xf numFmtId="0" fontId="17" fillId="0" borderId="0" xfId="9" applyFont="1" applyAlignment="1">
      <alignment horizontal="center" vertical="center" wrapText="1"/>
    </xf>
  </cellXfs>
  <cellStyles count="11">
    <cellStyle name="一般" xfId="0" builtinId="0"/>
    <cellStyle name="一般 2" xfId="2"/>
    <cellStyle name="一般 3" xfId="9"/>
    <cellStyle name="一般_(旭洲數量)龜山楓樹段新建工程標單" xfId="5"/>
    <cellStyle name="一般_長昇羅八標單" xfId="3"/>
    <cellStyle name="千分位" xfId="1" builtinId="3"/>
    <cellStyle name="千分位 2" xfId="10"/>
    <cellStyle name="千分位[0] 2" xfId="7"/>
    <cellStyle name="千分位_估價單--羅九B案(92.7.18) 2" xfId="6"/>
    <cellStyle name="百分比 3" xfId="8"/>
    <cellStyle name="貨幣_長昇羅八標單"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60\other\113&#24180;&#24230;%20%20&#24037;&#31243;\&#32933;&#30338;GMP&#24037;&#24288;-114.05.21\2025.05.16&#38928;&#31639;&#21450;&#22294;&#31034;\&#38928;&#31639;&#26360;_114042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標單總表"/>
      <sheetName val="標單詳細表"/>
      <sheetName val="標單單價分析表"/>
    </sheetNames>
    <sheetDataSet>
      <sheetData sheetId="0"/>
      <sheetData sheetId="1"/>
      <sheetData sheetId="2">
        <row r="12">
          <cell r="G12" t="str">
            <v>分析表01</v>
          </cell>
        </row>
        <row r="15">
          <cell r="G15" t="str">
            <v>分析表02</v>
          </cell>
        </row>
        <row r="16">
          <cell r="G16" t="str">
            <v>分析表03</v>
          </cell>
        </row>
        <row r="18">
          <cell r="G18" t="str">
            <v>分析表04</v>
          </cell>
        </row>
        <row r="20">
          <cell r="G20" t="str">
            <v>分析表05</v>
          </cell>
        </row>
        <row r="22">
          <cell r="G22" t="str">
            <v>分析表06</v>
          </cell>
        </row>
        <row r="24">
          <cell r="G24" t="str">
            <v>分析表07</v>
          </cell>
        </row>
        <row r="28">
          <cell r="G28" t="str">
            <v>分析表8</v>
          </cell>
        </row>
        <row r="29">
          <cell r="G29" t="str">
            <v>分析表9</v>
          </cell>
        </row>
        <row r="30">
          <cell r="G30" t="str">
            <v>分析表10</v>
          </cell>
        </row>
        <row r="31">
          <cell r="G31" t="str">
            <v>分析表11</v>
          </cell>
        </row>
        <row r="33">
          <cell r="G33" t="str">
            <v>分析表12</v>
          </cell>
        </row>
        <row r="34">
          <cell r="G34" t="str">
            <v>分析表13</v>
          </cell>
        </row>
        <row r="36">
          <cell r="G36" t="str">
            <v>分析表14</v>
          </cell>
        </row>
        <row r="39">
          <cell r="G39" t="str">
            <v>分析表15</v>
          </cell>
        </row>
        <row r="40">
          <cell r="G40" t="str">
            <v>分析表16</v>
          </cell>
        </row>
        <row r="41">
          <cell r="G41" t="str">
            <v>分析表17</v>
          </cell>
        </row>
        <row r="43">
          <cell r="G43" t="str">
            <v>分析表18</v>
          </cell>
        </row>
        <row r="45">
          <cell r="G45" t="str">
            <v>分析表19</v>
          </cell>
        </row>
        <row r="66">
          <cell r="B66" t="str">
            <v>庫板隔間牆工程</v>
          </cell>
          <cell r="G66" t="str">
            <v>分析表20</v>
          </cell>
        </row>
        <row r="67">
          <cell r="B67" t="str">
            <v>庫板天花板工程</v>
          </cell>
          <cell r="G67" t="str">
            <v>分析表21</v>
          </cell>
        </row>
      </sheetData>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view="pageBreakPreview" topLeftCell="A19" zoomScaleNormal="100" zoomScaleSheetLayoutView="100" workbookViewId="0">
      <selection activeCell="E11" sqref="E11"/>
    </sheetView>
  </sheetViews>
  <sheetFormatPr defaultRowHeight="16.2"/>
  <cols>
    <col min="1" max="1" width="5.88671875" bestFit="1" customWidth="1"/>
    <col min="2" max="2" width="36.88671875" customWidth="1"/>
    <col min="3" max="3" width="5.88671875" style="1" bestFit="1" customWidth="1"/>
    <col min="4" max="4" width="7.5546875" style="1" bestFit="1" customWidth="1"/>
    <col min="5" max="5" width="19.33203125" customWidth="1"/>
    <col min="6" max="6" width="16.33203125" customWidth="1"/>
    <col min="7" max="7" width="19.109375" style="2" customWidth="1"/>
  </cols>
  <sheetData>
    <row r="1" spans="1:7" ht="31.5" customHeight="1" thickBot="1">
      <c r="A1" s="157" t="s">
        <v>18</v>
      </c>
      <c r="B1" s="157"/>
      <c r="C1" s="157"/>
      <c r="D1" s="157"/>
      <c r="E1" s="157"/>
      <c r="F1" s="157"/>
      <c r="G1" s="157"/>
    </row>
    <row r="2" spans="1:7" ht="21.75" customHeight="1" thickBot="1">
      <c r="A2" s="131" t="s">
        <v>734</v>
      </c>
      <c r="B2" s="131" t="s">
        <v>735</v>
      </c>
      <c r="C2" s="131" t="s">
        <v>736</v>
      </c>
      <c r="D2" s="131" t="s">
        <v>737</v>
      </c>
      <c r="E2" s="131" t="s">
        <v>738</v>
      </c>
      <c r="F2" s="131" t="s">
        <v>739</v>
      </c>
      <c r="G2" s="131" t="s">
        <v>740</v>
      </c>
    </row>
    <row r="3" spans="1:7" ht="24.9" customHeight="1">
      <c r="A3" s="11" t="s">
        <v>39</v>
      </c>
      <c r="B3" s="12" t="s">
        <v>5</v>
      </c>
      <c r="C3" s="158" t="s">
        <v>6</v>
      </c>
      <c r="D3" s="158"/>
      <c r="E3" s="158"/>
      <c r="F3" s="13"/>
      <c r="G3" s="14"/>
    </row>
    <row r="4" spans="1:7" ht="24.9" customHeight="1">
      <c r="A4" s="15" t="s">
        <v>650</v>
      </c>
      <c r="B4" s="16" t="s">
        <v>20</v>
      </c>
      <c r="C4" s="17" t="s">
        <v>0</v>
      </c>
      <c r="D4" s="18">
        <v>1</v>
      </c>
      <c r="E4" s="19"/>
      <c r="F4" s="20"/>
      <c r="G4" s="21"/>
    </row>
    <row r="5" spans="1:7" ht="24.9" customHeight="1">
      <c r="A5" s="15" t="s">
        <v>651</v>
      </c>
      <c r="B5" s="16" t="s">
        <v>27</v>
      </c>
      <c r="C5" s="17" t="s">
        <v>0</v>
      </c>
      <c r="D5" s="18">
        <v>1</v>
      </c>
      <c r="E5" s="19"/>
      <c r="F5" s="20"/>
      <c r="G5" s="21"/>
    </row>
    <row r="6" spans="1:7" ht="24.9" customHeight="1">
      <c r="A6" s="15" t="s">
        <v>652</v>
      </c>
      <c r="B6" s="16" t="s">
        <v>22</v>
      </c>
      <c r="C6" s="17" t="s">
        <v>0</v>
      </c>
      <c r="D6" s="18">
        <v>1</v>
      </c>
      <c r="E6" s="19"/>
      <c r="F6" s="20"/>
      <c r="G6" s="21"/>
    </row>
    <row r="7" spans="1:7" ht="24.9" customHeight="1">
      <c r="A7" s="15" t="s">
        <v>644</v>
      </c>
      <c r="B7" s="16" t="s">
        <v>24</v>
      </c>
      <c r="C7" s="17" t="s">
        <v>0</v>
      </c>
      <c r="D7" s="18">
        <v>1</v>
      </c>
      <c r="E7" s="19"/>
      <c r="F7" s="20"/>
      <c r="G7" s="21"/>
    </row>
    <row r="8" spans="1:7" ht="24.9" customHeight="1">
      <c r="A8" s="15" t="s">
        <v>645</v>
      </c>
      <c r="B8" s="16" t="s">
        <v>25</v>
      </c>
      <c r="C8" s="17" t="s">
        <v>0</v>
      </c>
      <c r="D8" s="18">
        <v>1</v>
      </c>
      <c r="E8" s="19"/>
      <c r="F8" s="20"/>
      <c r="G8" s="21"/>
    </row>
    <row r="9" spans="1:7" ht="24.9" customHeight="1">
      <c r="A9" s="15" t="s">
        <v>13</v>
      </c>
      <c r="B9" s="16" t="s">
        <v>28</v>
      </c>
      <c r="C9" s="17" t="s">
        <v>0</v>
      </c>
      <c r="D9" s="18">
        <v>1</v>
      </c>
      <c r="E9" s="19"/>
      <c r="F9" s="20"/>
      <c r="G9" s="21"/>
    </row>
    <row r="10" spans="1:7" ht="24.9" customHeight="1">
      <c r="A10" s="9" t="s">
        <v>40</v>
      </c>
      <c r="B10" s="10" t="s">
        <v>7</v>
      </c>
      <c r="C10" s="153" t="s">
        <v>6</v>
      </c>
      <c r="D10" s="153"/>
      <c r="E10" s="153"/>
      <c r="F10" s="22"/>
      <c r="G10" s="23"/>
    </row>
    <row r="11" spans="1:7" ht="24.9" customHeight="1">
      <c r="A11" s="15" t="s">
        <v>650</v>
      </c>
      <c r="B11" s="10" t="s">
        <v>26</v>
      </c>
      <c r="C11" s="17" t="s">
        <v>0</v>
      </c>
      <c r="D11" s="18">
        <v>1</v>
      </c>
      <c r="E11" s="24"/>
      <c r="F11" s="20"/>
      <c r="G11" s="23"/>
    </row>
    <row r="12" spans="1:7" ht="24.9" customHeight="1">
      <c r="A12" s="15" t="s">
        <v>651</v>
      </c>
      <c r="B12" s="16" t="s">
        <v>29</v>
      </c>
      <c r="C12" s="17" t="s">
        <v>0</v>
      </c>
      <c r="D12" s="18">
        <v>1</v>
      </c>
      <c r="E12" s="19"/>
      <c r="F12" s="20"/>
      <c r="G12" s="25"/>
    </row>
    <row r="13" spans="1:7" ht="24.9" customHeight="1">
      <c r="A13" s="15" t="s">
        <v>652</v>
      </c>
      <c r="B13" s="16" t="s">
        <v>30</v>
      </c>
      <c r="C13" s="17" t="s">
        <v>0</v>
      </c>
      <c r="D13" s="18">
        <v>1</v>
      </c>
      <c r="E13" s="19"/>
      <c r="F13" s="20"/>
      <c r="G13" s="25"/>
    </row>
    <row r="14" spans="1:7" ht="24.9" customHeight="1">
      <c r="A14" s="15" t="s">
        <v>644</v>
      </c>
      <c r="B14" s="26" t="s">
        <v>31</v>
      </c>
      <c r="C14" s="17" t="s">
        <v>0</v>
      </c>
      <c r="D14" s="18">
        <v>1</v>
      </c>
      <c r="E14" s="19"/>
      <c r="F14" s="20"/>
      <c r="G14" s="25"/>
    </row>
    <row r="15" spans="1:7" ht="24.9" customHeight="1">
      <c r="A15" s="9" t="s">
        <v>41</v>
      </c>
      <c r="B15" s="10" t="s">
        <v>8</v>
      </c>
      <c r="C15" s="153" t="s">
        <v>6</v>
      </c>
      <c r="D15" s="153"/>
      <c r="E15" s="153"/>
      <c r="F15" s="20"/>
      <c r="G15" s="25"/>
    </row>
    <row r="16" spans="1:7" ht="24.9" customHeight="1">
      <c r="A16" s="15" t="s">
        <v>650</v>
      </c>
      <c r="B16" s="10" t="s">
        <v>32</v>
      </c>
      <c r="C16" s="17" t="s">
        <v>9</v>
      </c>
      <c r="D16" s="18">
        <v>1</v>
      </c>
      <c r="E16" s="19"/>
      <c r="F16" s="20"/>
      <c r="G16" s="25"/>
    </row>
    <row r="17" spans="1:7" ht="24.9" customHeight="1">
      <c r="A17" s="15" t="s">
        <v>651</v>
      </c>
      <c r="B17" s="10" t="s">
        <v>33</v>
      </c>
      <c r="C17" s="17" t="s">
        <v>9</v>
      </c>
      <c r="D17" s="18">
        <v>1</v>
      </c>
      <c r="E17" s="19"/>
      <c r="F17" s="20"/>
      <c r="G17" s="25"/>
    </row>
    <row r="18" spans="1:7" ht="24.9" customHeight="1">
      <c r="A18" s="15" t="s">
        <v>652</v>
      </c>
      <c r="B18" s="10" t="s">
        <v>34</v>
      </c>
      <c r="C18" s="17" t="s">
        <v>9</v>
      </c>
      <c r="D18" s="18">
        <v>1</v>
      </c>
      <c r="E18" s="19"/>
      <c r="F18" s="20"/>
      <c r="G18" s="25"/>
    </row>
    <row r="19" spans="1:7" ht="24.9" customHeight="1">
      <c r="A19" s="15" t="s">
        <v>644</v>
      </c>
      <c r="B19" s="10" t="s">
        <v>35</v>
      </c>
      <c r="C19" s="17" t="s">
        <v>9</v>
      </c>
      <c r="D19" s="18">
        <v>1</v>
      </c>
      <c r="E19" s="19"/>
      <c r="F19" s="20"/>
      <c r="G19" s="25"/>
    </row>
    <row r="20" spans="1:7" ht="24.9" customHeight="1">
      <c r="A20" s="15" t="s">
        <v>645</v>
      </c>
      <c r="B20" s="10" t="s">
        <v>36</v>
      </c>
      <c r="C20" s="17" t="s">
        <v>9</v>
      </c>
      <c r="D20" s="18">
        <v>1</v>
      </c>
      <c r="E20" s="19"/>
      <c r="F20" s="20"/>
      <c r="G20" s="25"/>
    </row>
    <row r="21" spans="1:7" ht="24.9" customHeight="1">
      <c r="A21" s="15" t="s">
        <v>13</v>
      </c>
      <c r="B21" s="10" t="s">
        <v>37</v>
      </c>
      <c r="C21" s="17" t="s">
        <v>9</v>
      </c>
      <c r="D21" s="18">
        <v>1</v>
      </c>
      <c r="E21" s="19"/>
      <c r="F21" s="20"/>
      <c r="G21" s="25"/>
    </row>
    <row r="22" spans="1:7" ht="24.9" customHeight="1">
      <c r="A22" s="32" t="s">
        <v>42</v>
      </c>
      <c r="B22" s="10" t="s">
        <v>10</v>
      </c>
      <c r="C22" s="17" t="s">
        <v>0</v>
      </c>
      <c r="D22" s="18">
        <v>1</v>
      </c>
      <c r="E22" s="19"/>
      <c r="F22" s="20"/>
      <c r="G22" s="27"/>
    </row>
    <row r="23" spans="1:7" ht="24.9" customHeight="1">
      <c r="A23" s="9" t="s">
        <v>43</v>
      </c>
      <c r="B23" s="10" t="s">
        <v>11</v>
      </c>
      <c r="C23" s="17" t="s">
        <v>0</v>
      </c>
      <c r="D23" s="18">
        <v>1</v>
      </c>
      <c r="E23" s="19"/>
      <c r="F23" s="20"/>
      <c r="G23" s="27"/>
    </row>
    <row r="24" spans="1:7" ht="24.9" customHeight="1">
      <c r="A24" s="9" t="s">
        <v>44</v>
      </c>
      <c r="B24" s="10" t="s">
        <v>12</v>
      </c>
      <c r="C24" s="17" t="s">
        <v>0</v>
      </c>
      <c r="D24" s="18">
        <v>1</v>
      </c>
      <c r="E24" s="19"/>
      <c r="F24" s="20"/>
      <c r="G24" s="28"/>
    </row>
    <row r="25" spans="1:7" ht="24.9" customHeight="1">
      <c r="A25" s="9" t="s">
        <v>45</v>
      </c>
      <c r="B25" s="10" t="s">
        <v>14</v>
      </c>
      <c r="C25" s="17" t="s">
        <v>0</v>
      </c>
      <c r="D25" s="18">
        <v>1</v>
      </c>
      <c r="E25" s="19"/>
      <c r="F25" s="20"/>
      <c r="G25" s="28"/>
    </row>
    <row r="26" spans="1:7" ht="24.9" customHeight="1">
      <c r="A26" s="9" t="s">
        <v>46</v>
      </c>
      <c r="B26" s="10" t="s">
        <v>15</v>
      </c>
      <c r="C26" s="17" t="s">
        <v>0</v>
      </c>
      <c r="D26" s="18">
        <v>1</v>
      </c>
      <c r="E26" s="19"/>
      <c r="F26" s="20"/>
      <c r="G26" s="28"/>
    </row>
    <row r="27" spans="1:7" ht="24.9" customHeight="1">
      <c r="A27" s="9" t="s">
        <v>47</v>
      </c>
      <c r="B27" s="10" t="s">
        <v>16</v>
      </c>
      <c r="C27" s="17" t="s">
        <v>0</v>
      </c>
      <c r="D27" s="18">
        <v>1</v>
      </c>
      <c r="E27" s="19"/>
      <c r="F27" s="20"/>
      <c r="G27" s="27"/>
    </row>
    <row r="28" spans="1:7" ht="24.9" customHeight="1" thickBot="1">
      <c r="A28" s="29"/>
      <c r="B28" s="159" t="s">
        <v>637</v>
      </c>
      <c r="C28" s="159"/>
      <c r="D28" s="159"/>
      <c r="E28" s="159"/>
      <c r="F28" s="30"/>
      <c r="G28" s="31"/>
    </row>
    <row r="29" spans="1:7" ht="24.9" customHeight="1" thickTop="1" thickBot="1">
      <c r="A29" s="3"/>
      <c r="B29" s="160" t="s">
        <v>638</v>
      </c>
      <c r="C29" s="160"/>
      <c r="D29" s="160"/>
      <c r="E29" s="160"/>
      <c r="F29" s="4"/>
      <c r="G29" s="5"/>
    </row>
    <row r="30" spans="1:7" ht="24.9" customHeight="1" thickBot="1">
      <c r="A30" s="6"/>
      <c r="B30" s="161" t="s">
        <v>17</v>
      </c>
      <c r="C30" s="161"/>
      <c r="D30" s="161"/>
      <c r="E30" s="161"/>
      <c r="F30" s="7"/>
      <c r="G30" s="8"/>
    </row>
    <row r="31" spans="1:7" ht="32.25" customHeight="1">
      <c r="A31" s="154" t="s">
        <v>4</v>
      </c>
      <c r="B31" s="154"/>
      <c r="C31" s="154"/>
      <c r="D31" s="154"/>
      <c r="E31" s="154"/>
      <c r="F31" s="154"/>
      <c r="G31" s="154"/>
    </row>
    <row r="32" spans="1:7" ht="126" customHeight="1">
      <c r="A32" s="155" t="s">
        <v>741</v>
      </c>
      <c r="B32" s="156"/>
      <c r="C32" s="156"/>
      <c r="D32" s="156"/>
      <c r="E32" s="156"/>
      <c r="F32" s="156"/>
      <c r="G32" s="156"/>
    </row>
  </sheetData>
  <mergeCells count="9">
    <mergeCell ref="C15:E15"/>
    <mergeCell ref="A31:G31"/>
    <mergeCell ref="A32:G32"/>
    <mergeCell ref="A1:G1"/>
    <mergeCell ref="C3:E3"/>
    <mergeCell ref="C10:E10"/>
    <mergeCell ref="B28:E28"/>
    <mergeCell ref="B29:E29"/>
    <mergeCell ref="B30:E30"/>
  </mergeCells>
  <phoneticPr fontId="4" type="noConversion"/>
  <pageMargins left="0.39370078740157483" right="0.39370078740157483" top="0.74803149606299213" bottom="0.74803149606299213" header="0.31496062992125984" footer="0.31496062992125984"/>
  <pageSetup paperSize="9" scale="84"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2"/>
  <sheetViews>
    <sheetView view="pageBreakPreview" topLeftCell="A220" zoomScaleNormal="100" zoomScaleSheetLayoutView="100" workbookViewId="0">
      <selection activeCell="B7" sqref="B7"/>
    </sheetView>
  </sheetViews>
  <sheetFormatPr defaultColWidth="7.6640625" defaultRowHeight="15"/>
  <cols>
    <col min="1" max="1" width="10.21875" style="34" customWidth="1"/>
    <col min="2" max="2" width="39.5546875" style="33" customWidth="1"/>
    <col min="3" max="3" width="6.21875" style="34" customWidth="1"/>
    <col min="4" max="4" width="10.6640625" style="35" customWidth="1"/>
    <col min="5" max="5" width="10.88671875" style="36" customWidth="1"/>
    <col min="6" max="6" width="13" style="36" customWidth="1"/>
    <col min="7" max="7" width="18.21875" style="95" customWidth="1"/>
    <col min="8" max="8" width="12.6640625" style="33" customWidth="1"/>
    <col min="9" max="9" width="9.6640625" style="33" bestFit="1" customWidth="1"/>
    <col min="10" max="16384" width="7.6640625" style="33"/>
  </cols>
  <sheetData>
    <row r="1" spans="1:7">
      <c r="A1" s="163" t="s">
        <v>48</v>
      </c>
      <c r="B1" s="163"/>
      <c r="C1" s="163"/>
      <c r="D1" s="163"/>
      <c r="E1" s="163"/>
      <c r="F1" s="163"/>
      <c r="G1" s="163"/>
    </row>
    <row r="2" spans="1:7">
      <c r="A2" s="163" t="s">
        <v>692</v>
      </c>
      <c r="B2" s="163"/>
      <c r="C2" s="163"/>
      <c r="D2" s="163"/>
      <c r="E2" s="163"/>
      <c r="F2" s="163"/>
      <c r="G2" s="163"/>
    </row>
    <row r="3" spans="1:7">
      <c r="A3" s="37" t="s">
        <v>49</v>
      </c>
      <c r="B3" s="164" t="s">
        <v>649</v>
      </c>
      <c r="C3" s="164"/>
      <c r="D3" s="164"/>
      <c r="E3" s="38" t="s">
        <v>636</v>
      </c>
      <c r="F3" s="164"/>
      <c r="G3" s="164"/>
    </row>
    <row r="4" spans="1:7">
      <c r="A4" s="37" t="s">
        <v>50</v>
      </c>
      <c r="B4" s="164" t="s">
        <v>51</v>
      </c>
      <c r="C4" s="164"/>
      <c r="D4" s="164"/>
      <c r="E4" s="38" t="s">
        <v>52</v>
      </c>
      <c r="F4" s="164"/>
      <c r="G4" s="164"/>
    </row>
    <row r="5" spans="1:7">
      <c r="A5" s="37" t="s">
        <v>53</v>
      </c>
      <c r="B5" s="39" t="s">
        <v>54</v>
      </c>
      <c r="C5" s="37" t="s">
        <v>55</v>
      </c>
      <c r="D5" s="40" t="s">
        <v>56</v>
      </c>
      <c r="E5" s="37" t="s">
        <v>57</v>
      </c>
      <c r="F5" s="37" t="s">
        <v>58</v>
      </c>
      <c r="G5" s="37" t="s">
        <v>59</v>
      </c>
    </row>
    <row r="6" spans="1:7" s="47" customFormat="1">
      <c r="A6" s="41" t="s">
        <v>38</v>
      </c>
      <c r="B6" s="42" t="s">
        <v>646</v>
      </c>
      <c r="C6" s="43"/>
      <c r="D6" s="44"/>
      <c r="E6" s="45"/>
      <c r="F6" s="45"/>
      <c r="G6" s="46"/>
    </row>
    <row r="7" spans="1:7" s="47" customFormat="1">
      <c r="A7" s="41" t="s">
        <v>60</v>
      </c>
      <c r="B7" s="42" t="s">
        <v>19</v>
      </c>
      <c r="C7" s="43"/>
      <c r="D7" s="44"/>
      <c r="E7" s="45"/>
      <c r="F7" s="45"/>
      <c r="G7" s="46"/>
    </row>
    <row r="8" spans="1:7">
      <c r="A8" s="48" t="s">
        <v>61</v>
      </c>
      <c r="B8" s="49" t="s">
        <v>62</v>
      </c>
      <c r="C8" s="50" t="s">
        <v>63</v>
      </c>
      <c r="D8" s="51">
        <v>84</v>
      </c>
      <c r="E8" s="52"/>
      <c r="F8" s="52"/>
      <c r="G8" s="53" t="s">
        <v>64</v>
      </c>
    </row>
    <row r="9" spans="1:7">
      <c r="A9" s="54"/>
      <c r="B9" s="55" t="s">
        <v>65</v>
      </c>
      <c r="C9" s="54"/>
      <c r="D9" s="51"/>
      <c r="E9" s="52"/>
      <c r="F9" s="52"/>
      <c r="G9" s="56"/>
    </row>
    <row r="10" spans="1:7">
      <c r="A10" s="54"/>
      <c r="B10" s="55" t="s">
        <v>66</v>
      </c>
      <c r="C10" s="54"/>
      <c r="D10" s="51"/>
      <c r="E10" s="52"/>
      <c r="F10" s="52"/>
      <c r="G10" s="56"/>
    </row>
    <row r="11" spans="1:7">
      <c r="A11" s="48" t="s">
        <v>67</v>
      </c>
      <c r="B11" s="49" t="s">
        <v>68</v>
      </c>
      <c r="C11" s="50" t="s">
        <v>69</v>
      </c>
      <c r="D11" s="51">
        <v>1</v>
      </c>
      <c r="E11" s="52"/>
      <c r="F11" s="52"/>
      <c r="G11" s="53" t="s">
        <v>70</v>
      </c>
    </row>
    <row r="12" spans="1:7">
      <c r="A12" s="48" t="s">
        <v>71</v>
      </c>
      <c r="B12" s="49" t="s">
        <v>72</v>
      </c>
      <c r="C12" s="50" t="s">
        <v>73</v>
      </c>
      <c r="D12" s="51">
        <v>1</v>
      </c>
      <c r="E12" s="52"/>
      <c r="F12" s="52"/>
      <c r="G12" s="53" t="s">
        <v>74</v>
      </c>
    </row>
    <row r="13" spans="1:7">
      <c r="A13" s="48" t="s">
        <v>75</v>
      </c>
      <c r="B13" s="49" t="s">
        <v>76</v>
      </c>
      <c r="C13" s="50" t="s">
        <v>0</v>
      </c>
      <c r="D13" s="51">
        <v>1</v>
      </c>
      <c r="E13" s="52"/>
      <c r="F13" s="52"/>
      <c r="G13" s="53" t="s">
        <v>77</v>
      </c>
    </row>
    <row r="14" spans="1:7">
      <c r="A14" s="54"/>
      <c r="B14" s="55" t="s">
        <v>78</v>
      </c>
      <c r="C14" s="54"/>
      <c r="D14" s="51"/>
      <c r="E14" s="52"/>
      <c r="F14" s="52"/>
      <c r="G14" s="56"/>
    </row>
    <row r="15" spans="1:7">
      <c r="A15" s="48" t="s">
        <v>79</v>
      </c>
      <c r="B15" s="49" t="s">
        <v>80</v>
      </c>
      <c r="C15" s="50" t="s">
        <v>0</v>
      </c>
      <c r="D15" s="51">
        <v>1</v>
      </c>
      <c r="E15" s="52"/>
      <c r="F15" s="52"/>
      <c r="G15" s="53" t="s">
        <v>81</v>
      </c>
    </row>
    <row r="16" spans="1:7">
      <c r="A16" s="54"/>
      <c r="B16" s="55" t="s">
        <v>82</v>
      </c>
      <c r="C16" s="54"/>
      <c r="D16" s="51"/>
      <c r="E16" s="52"/>
      <c r="F16" s="52"/>
      <c r="G16" s="56"/>
    </row>
    <row r="17" spans="1:7">
      <c r="A17" s="48" t="s">
        <v>108</v>
      </c>
      <c r="B17" s="49" t="s">
        <v>83</v>
      </c>
      <c r="C17" s="50" t="s">
        <v>0</v>
      </c>
      <c r="D17" s="51">
        <v>1</v>
      </c>
      <c r="E17" s="52"/>
      <c r="F17" s="52"/>
      <c r="G17" s="53" t="s">
        <v>84</v>
      </c>
    </row>
    <row r="18" spans="1:7">
      <c r="A18" s="54"/>
      <c r="B18" s="55" t="s">
        <v>85</v>
      </c>
      <c r="C18" s="54"/>
      <c r="D18" s="51"/>
      <c r="E18" s="52"/>
      <c r="F18" s="52"/>
      <c r="G18" s="56"/>
    </row>
    <row r="19" spans="1:7">
      <c r="A19" s="48" t="s">
        <v>112</v>
      </c>
      <c r="B19" s="49" t="s">
        <v>86</v>
      </c>
      <c r="C19" s="50" t="s">
        <v>0</v>
      </c>
      <c r="D19" s="51">
        <v>1</v>
      </c>
      <c r="E19" s="52"/>
      <c r="F19" s="52"/>
      <c r="G19" s="53" t="s">
        <v>87</v>
      </c>
    </row>
    <row r="20" spans="1:7">
      <c r="A20" s="54"/>
      <c r="B20" s="55" t="s">
        <v>88</v>
      </c>
      <c r="C20" s="54"/>
      <c r="D20" s="51"/>
      <c r="E20" s="52"/>
      <c r="F20" s="52"/>
      <c r="G20" s="56"/>
    </row>
    <row r="21" spans="1:7">
      <c r="A21" s="48"/>
      <c r="B21" s="57" t="s">
        <v>89</v>
      </c>
      <c r="C21" s="50"/>
      <c r="D21" s="51"/>
      <c r="E21" s="52"/>
      <c r="F21" s="58"/>
      <c r="G21" s="53"/>
    </row>
    <row r="22" spans="1:7" s="47" customFormat="1">
      <c r="A22" s="41" t="s">
        <v>90</v>
      </c>
      <c r="B22" s="42" t="s">
        <v>91</v>
      </c>
      <c r="C22" s="43"/>
      <c r="D22" s="44"/>
      <c r="E22" s="45"/>
      <c r="F22" s="45"/>
      <c r="G22" s="46"/>
    </row>
    <row r="23" spans="1:7">
      <c r="A23" s="48" t="s">
        <v>61</v>
      </c>
      <c r="B23" s="49" t="s">
        <v>92</v>
      </c>
      <c r="C23" s="50" t="s">
        <v>93</v>
      </c>
      <c r="D23" s="51">
        <f>15*4.8+3*5.1</f>
        <v>87.3</v>
      </c>
      <c r="E23" s="52"/>
      <c r="F23" s="59"/>
      <c r="G23" s="53" t="s">
        <v>94</v>
      </c>
    </row>
    <row r="24" spans="1:7">
      <c r="A24" s="48" t="s">
        <v>67</v>
      </c>
      <c r="B24" s="49" t="s">
        <v>95</v>
      </c>
      <c r="C24" s="50" t="s">
        <v>96</v>
      </c>
      <c r="D24" s="51">
        <f>1.8*1.8*1.5*12+0.3*0.5*((15+4.8)*2+(3+5.1)*2)+15*4.8*0.2+3*5.1*0.2</f>
        <v>84.15000000000002</v>
      </c>
      <c r="E24" s="52"/>
      <c r="F24" s="59"/>
      <c r="G24" s="53" t="s">
        <v>97</v>
      </c>
    </row>
    <row r="25" spans="1:7">
      <c r="A25" s="48" t="s">
        <v>98</v>
      </c>
      <c r="B25" s="49" t="s">
        <v>99</v>
      </c>
      <c r="C25" s="50" t="s">
        <v>96</v>
      </c>
      <c r="D25" s="51">
        <f>D24-(1.8*1.8*0.4*12+0.3*0.5*((15+4.8)*2+(3+5.1)*2)+15*4.8*0.2+3*5.1*0.2)</f>
        <v>42.768000000000015</v>
      </c>
      <c r="E25" s="52"/>
      <c r="F25" s="59"/>
      <c r="G25" s="53" t="s">
        <v>100</v>
      </c>
    </row>
    <row r="26" spans="1:7">
      <c r="A26" s="48" t="s">
        <v>101</v>
      </c>
      <c r="B26" s="49" t="s">
        <v>102</v>
      </c>
      <c r="C26" s="50" t="s">
        <v>96</v>
      </c>
      <c r="D26" s="51">
        <f>D24-D25</f>
        <v>41.382000000000005</v>
      </c>
      <c r="E26" s="52"/>
      <c r="F26" s="59"/>
      <c r="G26" s="53" t="s">
        <v>103</v>
      </c>
    </row>
    <row r="27" spans="1:7">
      <c r="A27" s="54"/>
      <c r="B27" s="55" t="s">
        <v>104</v>
      </c>
      <c r="C27" s="54"/>
      <c r="D27" s="51"/>
      <c r="E27" s="52"/>
      <c r="F27" s="59"/>
      <c r="G27" s="56"/>
    </row>
    <row r="28" spans="1:7">
      <c r="A28" s="48" t="s">
        <v>105</v>
      </c>
      <c r="B28" s="49" t="s">
        <v>106</v>
      </c>
      <c r="C28" s="50" t="s">
        <v>93</v>
      </c>
      <c r="D28" s="51">
        <v>840</v>
      </c>
      <c r="E28" s="52"/>
      <c r="F28" s="59"/>
      <c r="G28" s="53" t="s">
        <v>107</v>
      </c>
    </row>
    <row r="29" spans="1:7">
      <c r="A29" s="48" t="s">
        <v>108</v>
      </c>
      <c r="B29" s="49" t="s">
        <v>109</v>
      </c>
      <c r="C29" s="50" t="s">
        <v>0</v>
      </c>
      <c r="D29" s="51">
        <v>1</v>
      </c>
      <c r="E29" s="52"/>
      <c r="F29" s="59"/>
      <c r="G29" s="53" t="s">
        <v>110</v>
      </c>
    </row>
    <row r="30" spans="1:7">
      <c r="A30" s="54"/>
      <c r="B30" s="55" t="s">
        <v>111</v>
      </c>
      <c r="C30" s="54"/>
      <c r="D30" s="51"/>
      <c r="E30" s="52"/>
      <c r="F30" s="59"/>
      <c r="G30" s="56"/>
    </row>
    <row r="31" spans="1:7">
      <c r="A31" s="48" t="s">
        <v>112</v>
      </c>
      <c r="B31" s="49" t="s">
        <v>113</v>
      </c>
      <c r="C31" s="50" t="s">
        <v>93</v>
      </c>
      <c r="D31" s="51">
        <v>88</v>
      </c>
      <c r="E31" s="52"/>
      <c r="F31" s="59"/>
      <c r="G31" s="53" t="s">
        <v>114</v>
      </c>
    </row>
    <row r="32" spans="1:7">
      <c r="A32" s="48"/>
      <c r="B32" s="57" t="s">
        <v>89</v>
      </c>
      <c r="C32" s="50"/>
      <c r="D32" s="51"/>
      <c r="E32" s="52"/>
      <c r="F32" s="59"/>
      <c r="G32" s="53"/>
    </row>
    <row r="33" spans="1:7" s="47" customFormat="1">
      <c r="A33" s="41" t="s">
        <v>115</v>
      </c>
      <c r="B33" s="42" t="s">
        <v>21</v>
      </c>
      <c r="C33" s="43"/>
      <c r="D33" s="44"/>
      <c r="E33" s="45"/>
      <c r="F33" s="45"/>
      <c r="G33" s="46"/>
    </row>
    <row r="34" spans="1:7">
      <c r="A34" s="48" t="s">
        <v>61</v>
      </c>
      <c r="B34" s="49" t="s">
        <v>116</v>
      </c>
      <c r="C34" s="50" t="s">
        <v>117</v>
      </c>
      <c r="D34" s="51">
        <f>(((1.8/0.18+1)*1.8*2*0.994+(0.5+0.5)*2*(1.5/0.1+1)*0.994)*12*1.08+(((15+4.8)*2+(3+5.1)*2)/0.15+1)*(0.25+0.45)*2*0.56*1.08+(1/0.18+1)*2*2*(3*5.1+15*4.8)*0.56*1.08)/1000</f>
        <v>2.6227031040000002</v>
      </c>
      <c r="E34" s="52"/>
      <c r="F34" s="59"/>
      <c r="G34" s="53" t="s">
        <v>118</v>
      </c>
    </row>
    <row r="35" spans="1:7">
      <c r="A35" s="48" t="s">
        <v>67</v>
      </c>
      <c r="B35" s="49" t="s">
        <v>119</v>
      </c>
      <c r="C35" s="50" t="s">
        <v>117</v>
      </c>
      <c r="D35" s="51">
        <f>((2.5*12*12*3.04+(15+4.8)*2*6*2.25+(3+5.1)*2*6*2.25)*1.08)/1000</f>
        <v>1.9955160000000001</v>
      </c>
      <c r="E35" s="52"/>
      <c r="F35" s="59"/>
      <c r="G35" s="53" t="s">
        <v>120</v>
      </c>
    </row>
    <row r="36" spans="1:7">
      <c r="A36" s="50">
        <v>3</v>
      </c>
      <c r="B36" s="49" t="s">
        <v>121</v>
      </c>
      <c r="C36" s="50" t="s">
        <v>96</v>
      </c>
      <c r="D36" s="51">
        <f>2*2*12*0.1+0.4*((15+4.8)*2+(3+5.1)*2)*0.1</f>
        <v>7.0320000000000009</v>
      </c>
      <c r="E36" s="52"/>
      <c r="F36" s="59"/>
      <c r="G36" s="53" t="s">
        <v>122</v>
      </c>
    </row>
    <row r="37" spans="1:7">
      <c r="A37" s="54"/>
      <c r="B37" s="55" t="s">
        <v>123</v>
      </c>
      <c r="C37" s="54"/>
      <c r="D37" s="51"/>
      <c r="E37" s="52"/>
      <c r="F37" s="59"/>
      <c r="G37" s="56"/>
    </row>
    <row r="38" spans="1:7">
      <c r="A38" s="48" t="s">
        <v>101</v>
      </c>
      <c r="B38" s="49" t="s">
        <v>124</v>
      </c>
      <c r="C38" s="50" t="s">
        <v>96</v>
      </c>
      <c r="D38" s="51">
        <f>(1.8*1.8*0.4*12+0.3*0.5*((15+4.8)*2+(3+5.1)*2)+15*4.8*0.2+3*5.1*0.2)+((15+4.8)*2+(3+5.1)*2)*1*0.15</f>
        <v>49.752000000000002</v>
      </c>
      <c r="E38" s="52"/>
      <c r="F38" s="59"/>
      <c r="G38" s="53" t="s">
        <v>125</v>
      </c>
    </row>
    <row r="39" spans="1:7">
      <c r="A39" s="54"/>
      <c r="B39" s="55" t="s">
        <v>123</v>
      </c>
      <c r="C39" s="54"/>
      <c r="D39" s="51"/>
      <c r="E39" s="52"/>
      <c r="F39" s="59"/>
      <c r="G39" s="56"/>
    </row>
    <row r="40" spans="1:7">
      <c r="A40" s="48" t="s">
        <v>105</v>
      </c>
      <c r="B40" s="49" t="s">
        <v>126</v>
      </c>
      <c r="C40" s="50" t="s">
        <v>93</v>
      </c>
      <c r="D40" s="51">
        <f>((1.8+1.8)*2*0.4*12+(0.3+0.5*2)*((15+4.8)*2+(3+5.1)*2)+(15+4.8)*2*0.2+(3+5.1)*2*0.2)*1.05</f>
        <v>124.173</v>
      </c>
      <c r="E40" s="52"/>
      <c r="F40" s="59"/>
      <c r="G40" s="53" t="s">
        <v>127</v>
      </c>
    </row>
    <row r="41" spans="1:7">
      <c r="A41" s="48" t="s">
        <v>108</v>
      </c>
      <c r="B41" s="49" t="s">
        <v>128</v>
      </c>
      <c r="C41" s="50" t="s">
        <v>129</v>
      </c>
      <c r="D41" s="51">
        <v>1800</v>
      </c>
      <c r="E41" s="52"/>
      <c r="F41" s="59"/>
      <c r="G41" s="53"/>
    </row>
    <row r="42" spans="1:7">
      <c r="A42" s="48" t="s">
        <v>112</v>
      </c>
      <c r="B42" s="49" t="s">
        <v>130</v>
      </c>
      <c r="C42" s="50" t="s">
        <v>131</v>
      </c>
      <c r="D42" s="51">
        <v>12</v>
      </c>
      <c r="E42" s="52"/>
      <c r="F42" s="59"/>
      <c r="G42" s="53"/>
    </row>
    <row r="43" spans="1:7">
      <c r="A43" s="34">
        <v>8</v>
      </c>
      <c r="B43" s="49" t="s">
        <v>133</v>
      </c>
      <c r="C43" s="50" t="s">
        <v>134</v>
      </c>
      <c r="D43" s="51">
        <v>3255</v>
      </c>
      <c r="E43" s="52"/>
      <c r="F43" s="59"/>
      <c r="G43" s="53"/>
    </row>
    <row r="44" spans="1:7">
      <c r="A44" s="48" t="s">
        <v>132</v>
      </c>
      <c r="B44" s="49" t="s">
        <v>136</v>
      </c>
      <c r="C44" s="50" t="s">
        <v>0</v>
      </c>
      <c r="D44" s="51">
        <v>1</v>
      </c>
      <c r="E44" s="52"/>
      <c r="F44" s="59"/>
      <c r="G44" s="53"/>
    </row>
    <row r="45" spans="1:7">
      <c r="A45" s="48" t="s">
        <v>135</v>
      </c>
      <c r="B45" s="49" t="s">
        <v>138</v>
      </c>
      <c r="C45" s="50" t="s">
        <v>0</v>
      </c>
      <c r="D45" s="51">
        <v>1</v>
      </c>
      <c r="E45" s="52"/>
      <c r="F45" s="59"/>
      <c r="G45" s="53"/>
    </row>
    <row r="46" spans="1:7">
      <c r="A46" s="48" t="s">
        <v>137</v>
      </c>
      <c r="B46" s="49" t="s">
        <v>140</v>
      </c>
      <c r="C46" s="50" t="s">
        <v>134</v>
      </c>
      <c r="D46" s="51">
        <v>3255</v>
      </c>
      <c r="E46" s="52"/>
      <c r="F46" s="59"/>
      <c r="G46" s="53"/>
    </row>
    <row r="47" spans="1:7">
      <c r="A47" s="48" t="s">
        <v>139</v>
      </c>
      <c r="B47" s="49" t="s">
        <v>142</v>
      </c>
      <c r="C47" s="50" t="s">
        <v>131</v>
      </c>
      <c r="D47" s="51">
        <f>8*12</f>
        <v>96</v>
      </c>
      <c r="E47" s="52"/>
      <c r="F47" s="59"/>
      <c r="G47" s="53"/>
    </row>
    <row r="48" spans="1:7">
      <c r="A48" s="48" t="s">
        <v>141</v>
      </c>
      <c r="B48" s="49" t="s">
        <v>144</v>
      </c>
      <c r="C48" s="50" t="s">
        <v>0</v>
      </c>
      <c r="D48" s="51">
        <v>1</v>
      </c>
      <c r="E48" s="52"/>
      <c r="F48" s="59"/>
      <c r="G48" s="53"/>
    </row>
    <row r="49" spans="1:7">
      <c r="A49" s="48" t="s">
        <v>143</v>
      </c>
      <c r="B49" s="49" t="s">
        <v>146</v>
      </c>
      <c r="C49" s="50" t="s">
        <v>0</v>
      </c>
      <c r="D49" s="51">
        <v>1</v>
      </c>
      <c r="E49" s="52"/>
      <c r="F49" s="59"/>
      <c r="G49" s="53"/>
    </row>
    <row r="50" spans="1:7">
      <c r="A50" s="48" t="s">
        <v>145</v>
      </c>
      <c r="B50" s="49" t="s">
        <v>148</v>
      </c>
      <c r="C50" s="50" t="s">
        <v>63</v>
      </c>
      <c r="D50" s="51">
        <f>15+5.1</f>
        <v>20.100000000000001</v>
      </c>
      <c r="E50" s="52"/>
      <c r="F50" s="59"/>
      <c r="G50" s="53"/>
    </row>
    <row r="51" spans="1:7">
      <c r="A51" s="48" t="s">
        <v>742</v>
      </c>
      <c r="B51" s="49" t="s">
        <v>150</v>
      </c>
      <c r="C51" s="50" t="s">
        <v>151</v>
      </c>
      <c r="D51" s="51">
        <v>20</v>
      </c>
      <c r="E51" s="52"/>
      <c r="F51" s="59"/>
      <c r="G51" s="53"/>
    </row>
    <row r="52" spans="1:7">
      <c r="A52" s="48" t="s">
        <v>743</v>
      </c>
      <c r="B52" s="49" t="s">
        <v>153</v>
      </c>
      <c r="C52" s="50" t="s">
        <v>63</v>
      </c>
      <c r="D52" s="51">
        <v>15</v>
      </c>
      <c r="E52" s="52"/>
      <c r="F52" s="59"/>
      <c r="G52" s="53"/>
    </row>
    <row r="53" spans="1:7">
      <c r="A53" s="48" t="s">
        <v>147</v>
      </c>
      <c r="B53" s="49" t="s">
        <v>155</v>
      </c>
      <c r="C53" s="50" t="s">
        <v>131</v>
      </c>
      <c r="D53" s="51">
        <v>8</v>
      </c>
      <c r="E53" s="52"/>
      <c r="F53" s="59"/>
      <c r="G53" s="53"/>
    </row>
    <row r="54" spans="1:7">
      <c r="A54" s="48" t="s">
        <v>149</v>
      </c>
      <c r="B54" s="49" t="s">
        <v>156</v>
      </c>
      <c r="C54" s="50" t="s">
        <v>93</v>
      </c>
      <c r="D54" s="51">
        <f>15.2*4.9+3.1*5.3</f>
        <v>90.91</v>
      </c>
      <c r="E54" s="52"/>
      <c r="F54" s="59"/>
      <c r="G54" s="53"/>
    </row>
    <row r="55" spans="1:7">
      <c r="A55" s="48" t="s">
        <v>152</v>
      </c>
      <c r="B55" s="49" t="s">
        <v>157</v>
      </c>
      <c r="C55" s="50" t="s">
        <v>63</v>
      </c>
      <c r="D55" s="51">
        <f>15.2+4.9*2+3.1*2+5.3</f>
        <v>36.5</v>
      </c>
      <c r="E55" s="52"/>
      <c r="F55" s="59"/>
      <c r="G55" s="53"/>
    </row>
    <row r="56" spans="1:7">
      <c r="A56" s="48" t="s">
        <v>154</v>
      </c>
      <c r="B56" s="49" t="s">
        <v>158</v>
      </c>
      <c r="C56" s="50" t="s">
        <v>93</v>
      </c>
      <c r="D56" s="51">
        <f>(15+4.8*2+3*2+5.1)*3</f>
        <v>107.10000000000001</v>
      </c>
      <c r="E56" s="52"/>
      <c r="F56" s="59"/>
      <c r="G56" s="53"/>
    </row>
    <row r="57" spans="1:7">
      <c r="A57" s="48"/>
      <c r="B57" s="49" t="s">
        <v>159</v>
      </c>
      <c r="C57" s="50"/>
      <c r="D57" s="51"/>
      <c r="E57" s="52"/>
      <c r="F57" s="59"/>
      <c r="G57" s="53"/>
    </row>
    <row r="58" spans="1:7">
      <c r="A58" s="48"/>
      <c r="B58" s="57" t="s">
        <v>89</v>
      </c>
      <c r="C58" s="50"/>
      <c r="D58" s="51"/>
      <c r="E58" s="52"/>
      <c r="F58" s="58"/>
      <c r="G58" s="53"/>
    </row>
    <row r="59" spans="1:7" s="47" customFormat="1">
      <c r="A59" s="41" t="s">
        <v>160</v>
      </c>
      <c r="B59" s="42" t="s">
        <v>23</v>
      </c>
      <c r="C59" s="43"/>
      <c r="D59" s="44"/>
      <c r="E59" s="45"/>
      <c r="F59" s="45"/>
      <c r="G59" s="46"/>
    </row>
    <row r="60" spans="1:7">
      <c r="A60" s="48" t="s">
        <v>161</v>
      </c>
      <c r="B60" s="49" t="s">
        <v>162</v>
      </c>
      <c r="C60" s="50" t="s">
        <v>93</v>
      </c>
      <c r="D60" s="51">
        <v>840</v>
      </c>
      <c r="E60" s="52"/>
      <c r="F60" s="52"/>
      <c r="G60" s="53"/>
    </row>
    <row r="61" spans="1:7">
      <c r="A61" s="48" t="s">
        <v>163</v>
      </c>
      <c r="B61" s="49" t="s">
        <v>164</v>
      </c>
      <c r="C61" s="50" t="s">
        <v>165</v>
      </c>
      <c r="D61" s="51">
        <v>1</v>
      </c>
      <c r="E61" s="52"/>
      <c r="F61" s="52"/>
      <c r="G61" s="53" t="s">
        <v>166</v>
      </c>
    </row>
    <row r="62" spans="1:7">
      <c r="A62" s="48" t="s">
        <v>71</v>
      </c>
      <c r="B62" s="49" t="s">
        <v>167</v>
      </c>
      <c r="C62" s="50" t="s">
        <v>165</v>
      </c>
      <c r="D62" s="51">
        <v>1</v>
      </c>
      <c r="E62" s="52"/>
      <c r="F62" s="52"/>
      <c r="G62" s="53" t="s">
        <v>168</v>
      </c>
    </row>
    <row r="63" spans="1:7">
      <c r="A63" s="48"/>
      <c r="B63" s="57" t="s">
        <v>89</v>
      </c>
      <c r="C63" s="50"/>
      <c r="D63" s="51"/>
      <c r="E63" s="52"/>
      <c r="F63" s="58"/>
      <c r="G63" s="53"/>
    </row>
    <row r="64" spans="1:7" s="47" customFormat="1">
      <c r="A64" s="41" t="s">
        <v>169</v>
      </c>
      <c r="B64" s="42" t="s">
        <v>170</v>
      </c>
      <c r="C64" s="43"/>
      <c r="D64" s="44"/>
      <c r="E64" s="45"/>
      <c r="F64" s="45"/>
      <c r="G64" s="46"/>
    </row>
    <row r="65" spans="1:8">
      <c r="A65" s="48" t="s">
        <v>161</v>
      </c>
      <c r="B65" s="49" t="s">
        <v>171</v>
      </c>
      <c r="C65" s="50" t="s">
        <v>69</v>
      </c>
      <c r="D65" s="51">
        <v>1</v>
      </c>
      <c r="E65" s="52"/>
      <c r="F65" s="52"/>
      <c r="G65" s="53"/>
    </row>
    <row r="66" spans="1:8">
      <c r="A66" s="54"/>
      <c r="B66" s="55" t="s">
        <v>172</v>
      </c>
      <c r="C66" s="54"/>
      <c r="D66" s="51"/>
      <c r="E66" s="52"/>
      <c r="F66" s="52"/>
      <c r="G66" s="56"/>
    </row>
    <row r="67" spans="1:8">
      <c r="A67" s="48" t="s">
        <v>163</v>
      </c>
      <c r="B67" s="49" t="s">
        <v>173</v>
      </c>
      <c r="C67" s="50" t="s">
        <v>69</v>
      </c>
      <c r="D67" s="51">
        <v>1</v>
      </c>
      <c r="E67" s="52"/>
      <c r="F67" s="52"/>
      <c r="G67" s="53"/>
    </row>
    <row r="68" spans="1:8">
      <c r="A68" s="54"/>
      <c r="B68" s="55" t="s">
        <v>174</v>
      </c>
      <c r="C68" s="54"/>
      <c r="D68" s="51"/>
      <c r="E68" s="52"/>
      <c r="F68" s="52"/>
      <c r="G68" s="56"/>
    </row>
    <row r="69" spans="1:8">
      <c r="A69" s="48"/>
      <c r="B69" s="57" t="s">
        <v>89</v>
      </c>
      <c r="C69" s="50"/>
      <c r="D69" s="51"/>
      <c r="E69" s="52"/>
      <c r="F69" s="58"/>
      <c r="G69" s="53"/>
    </row>
    <row r="70" spans="1:8" s="47" customFormat="1">
      <c r="A70" s="41" t="s">
        <v>175</v>
      </c>
      <c r="B70" s="42" t="s">
        <v>176</v>
      </c>
      <c r="C70" s="43"/>
      <c r="D70" s="44"/>
      <c r="E70" s="45"/>
      <c r="F70" s="60"/>
      <c r="G70" s="46"/>
    </row>
    <row r="71" spans="1:8">
      <c r="A71" s="48" t="s">
        <v>161</v>
      </c>
      <c r="B71" s="49" t="s">
        <v>177</v>
      </c>
      <c r="C71" s="50" t="s">
        <v>178</v>
      </c>
      <c r="D71" s="51">
        <v>3</v>
      </c>
      <c r="E71" s="52"/>
      <c r="F71" s="59"/>
      <c r="G71" s="53"/>
    </row>
    <row r="72" spans="1:8">
      <c r="A72" s="48"/>
      <c r="B72" s="57" t="s">
        <v>89</v>
      </c>
      <c r="C72" s="50"/>
      <c r="D72" s="51"/>
      <c r="E72" s="52"/>
      <c r="F72" s="58"/>
      <c r="G72" s="53"/>
    </row>
    <row r="73" spans="1:8">
      <c r="A73" s="48"/>
      <c r="B73" s="57" t="s">
        <v>179</v>
      </c>
      <c r="C73" s="50"/>
      <c r="D73" s="51"/>
      <c r="E73" s="52"/>
      <c r="F73" s="58"/>
      <c r="G73" s="53"/>
    </row>
    <row r="74" spans="1:8" s="47" customFormat="1">
      <c r="A74" s="41" t="s">
        <v>733</v>
      </c>
      <c r="B74" s="42" t="s">
        <v>180</v>
      </c>
      <c r="C74" s="43"/>
      <c r="D74" s="44"/>
      <c r="E74" s="45"/>
      <c r="F74" s="45"/>
      <c r="G74" s="46"/>
    </row>
    <row r="75" spans="1:8" s="47" customFormat="1">
      <c r="A75" s="41" t="s">
        <v>732</v>
      </c>
      <c r="B75" s="42" t="s">
        <v>181</v>
      </c>
      <c r="C75" s="43"/>
      <c r="D75" s="44"/>
      <c r="E75" s="45"/>
      <c r="F75" s="45"/>
      <c r="G75" s="46"/>
    </row>
    <row r="76" spans="1:8">
      <c r="A76" s="61" t="s">
        <v>693</v>
      </c>
      <c r="B76" s="49" t="s">
        <v>182</v>
      </c>
      <c r="C76" s="50"/>
      <c r="D76" s="51"/>
      <c r="E76" s="52"/>
      <c r="F76" s="52"/>
      <c r="G76" s="53"/>
    </row>
    <row r="77" spans="1:8">
      <c r="A77" s="61" t="s">
        <v>688</v>
      </c>
      <c r="B77" s="62" t="s">
        <v>183</v>
      </c>
      <c r="C77" s="37" t="s">
        <v>184</v>
      </c>
      <c r="D77" s="63">
        <v>1</v>
      </c>
      <c r="E77" s="64"/>
      <c r="F77" s="59"/>
      <c r="G77" s="65" t="s">
        <v>185</v>
      </c>
      <c r="H77" s="66"/>
    </row>
    <row r="78" spans="1:8">
      <c r="A78" s="61" t="s">
        <v>186</v>
      </c>
      <c r="B78" s="62" t="s">
        <v>187</v>
      </c>
      <c r="C78" s="37"/>
      <c r="D78" s="63"/>
      <c r="E78" s="64"/>
      <c r="F78" s="59"/>
      <c r="G78" s="65"/>
      <c r="H78" s="66"/>
    </row>
    <row r="79" spans="1:8">
      <c r="A79" s="61">
        <v>2</v>
      </c>
      <c r="B79" s="62" t="s">
        <v>188</v>
      </c>
      <c r="C79" s="37" t="s">
        <v>184</v>
      </c>
      <c r="D79" s="63">
        <v>1</v>
      </c>
      <c r="E79" s="64"/>
      <c r="F79" s="59"/>
      <c r="G79" s="65" t="s">
        <v>189</v>
      </c>
      <c r="H79" s="66"/>
    </row>
    <row r="80" spans="1:8">
      <c r="A80" s="61" t="s">
        <v>186</v>
      </c>
      <c r="B80" s="62"/>
      <c r="C80" s="37"/>
      <c r="D80" s="63"/>
      <c r="E80" s="64"/>
      <c r="F80" s="59"/>
      <c r="G80" s="65" t="s">
        <v>190</v>
      </c>
      <c r="H80" s="66"/>
    </row>
    <row r="81" spans="1:8">
      <c r="A81" s="61">
        <v>3</v>
      </c>
      <c r="B81" s="62" t="s">
        <v>191</v>
      </c>
      <c r="C81" s="37" t="s">
        <v>184</v>
      </c>
      <c r="D81" s="63">
        <v>1</v>
      </c>
      <c r="E81" s="64"/>
      <c r="F81" s="59"/>
      <c r="G81" s="65" t="s">
        <v>189</v>
      </c>
      <c r="H81" s="66"/>
    </row>
    <row r="82" spans="1:8">
      <c r="A82" s="61" t="s">
        <v>186</v>
      </c>
      <c r="B82" s="62"/>
      <c r="C82" s="37"/>
      <c r="D82" s="63"/>
      <c r="E82" s="64"/>
      <c r="F82" s="59"/>
      <c r="G82" s="65" t="s">
        <v>190</v>
      </c>
      <c r="H82" s="66"/>
    </row>
    <row r="83" spans="1:8">
      <c r="A83" s="61">
        <v>4</v>
      </c>
      <c r="B83" s="62" t="s">
        <v>192</v>
      </c>
      <c r="C83" s="37" t="s">
        <v>184</v>
      </c>
      <c r="D83" s="63">
        <v>1</v>
      </c>
      <c r="E83" s="64"/>
      <c r="F83" s="59"/>
      <c r="G83" s="65" t="s">
        <v>189</v>
      </c>
      <c r="H83" s="66"/>
    </row>
    <row r="84" spans="1:8">
      <c r="A84" s="61" t="s">
        <v>186</v>
      </c>
      <c r="B84" s="62"/>
      <c r="C84" s="37"/>
      <c r="D84" s="63"/>
      <c r="E84" s="64"/>
      <c r="F84" s="59"/>
      <c r="G84" s="65" t="s">
        <v>190</v>
      </c>
      <c r="H84" s="66"/>
    </row>
    <row r="85" spans="1:8">
      <c r="A85" s="61">
        <v>5</v>
      </c>
      <c r="B85" s="62" t="s">
        <v>193</v>
      </c>
      <c r="C85" s="37" t="s">
        <v>184</v>
      </c>
      <c r="D85" s="63">
        <v>1</v>
      </c>
      <c r="E85" s="64"/>
      <c r="F85" s="59"/>
      <c r="G85" s="65" t="s">
        <v>189</v>
      </c>
      <c r="H85" s="66"/>
    </row>
    <row r="86" spans="1:8">
      <c r="A86" s="61" t="s">
        <v>186</v>
      </c>
      <c r="B86" s="62"/>
      <c r="C86" s="37"/>
      <c r="D86" s="63"/>
      <c r="E86" s="64"/>
      <c r="F86" s="59"/>
      <c r="G86" s="65" t="s">
        <v>190</v>
      </c>
      <c r="H86" s="66"/>
    </row>
    <row r="87" spans="1:8">
      <c r="A87" s="61">
        <v>6</v>
      </c>
      <c r="B87" s="62" t="s">
        <v>194</v>
      </c>
      <c r="C87" s="37" t="s">
        <v>184</v>
      </c>
      <c r="D87" s="63">
        <v>2</v>
      </c>
      <c r="E87" s="64"/>
      <c r="F87" s="59"/>
      <c r="G87" s="65" t="s">
        <v>189</v>
      </c>
      <c r="H87" s="66"/>
    </row>
    <row r="88" spans="1:8">
      <c r="A88" s="61" t="s">
        <v>186</v>
      </c>
      <c r="B88" s="62"/>
      <c r="C88" s="37"/>
      <c r="D88" s="63"/>
      <c r="E88" s="64"/>
      <c r="F88" s="59"/>
      <c r="G88" s="65" t="s">
        <v>190</v>
      </c>
      <c r="H88" s="66"/>
    </row>
    <row r="89" spans="1:8">
      <c r="A89" s="61">
        <v>7</v>
      </c>
      <c r="B89" s="62" t="s">
        <v>195</v>
      </c>
      <c r="C89" s="37" t="s">
        <v>184</v>
      </c>
      <c r="D89" s="63">
        <v>1</v>
      </c>
      <c r="E89" s="64"/>
      <c r="F89" s="59"/>
      <c r="G89" s="65" t="s">
        <v>189</v>
      </c>
      <c r="H89" s="66"/>
    </row>
    <row r="90" spans="1:8">
      <c r="A90" s="61" t="s">
        <v>186</v>
      </c>
      <c r="B90" s="62"/>
      <c r="C90" s="37"/>
      <c r="D90" s="63"/>
      <c r="E90" s="64"/>
      <c r="F90" s="59"/>
      <c r="G90" s="65" t="s">
        <v>190</v>
      </c>
      <c r="H90" s="66"/>
    </row>
    <row r="91" spans="1:8">
      <c r="A91" s="61">
        <v>8</v>
      </c>
      <c r="B91" s="62" t="s">
        <v>196</v>
      </c>
      <c r="C91" s="37" t="s">
        <v>184</v>
      </c>
      <c r="D91" s="63">
        <v>11</v>
      </c>
      <c r="E91" s="64"/>
      <c r="F91" s="59"/>
      <c r="G91" s="65" t="s">
        <v>189</v>
      </c>
      <c r="H91" s="66"/>
    </row>
    <row r="92" spans="1:8">
      <c r="A92" s="61" t="s">
        <v>186</v>
      </c>
      <c r="B92" s="62"/>
      <c r="C92" s="37"/>
      <c r="D92" s="63"/>
      <c r="E92" s="64"/>
      <c r="F92" s="59">
        <f t="shared" ref="F92" si="0">ROUND(D92*E92,0)</f>
        <v>0</v>
      </c>
      <c r="G92" s="65" t="s">
        <v>190</v>
      </c>
      <c r="H92" s="66"/>
    </row>
    <row r="93" spans="1:8">
      <c r="A93" s="61">
        <v>9</v>
      </c>
      <c r="B93" s="62" t="s">
        <v>197</v>
      </c>
      <c r="C93" s="37" t="s">
        <v>184</v>
      </c>
      <c r="D93" s="63">
        <v>2</v>
      </c>
      <c r="E93" s="64"/>
      <c r="F93" s="59"/>
      <c r="G93" s="65" t="s">
        <v>198</v>
      </c>
      <c r="H93" s="66"/>
    </row>
    <row r="94" spans="1:8">
      <c r="A94" s="61" t="s">
        <v>186</v>
      </c>
      <c r="B94" s="62"/>
      <c r="C94" s="37"/>
      <c r="D94" s="63"/>
      <c r="E94" s="64"/>
      <c r="F94" s="59"/>
      <c r="G94" s="65" t="s">
        <v>190</v>
      </c>
      <c r="H94" s="66"/>
    </row>
    <row r="95" spans="1:8">
      <c r="A95" s="61">
        <v>10</v>
      </c>
      <c r="B95" s="62" t="s">
        <v>199</v>
      </c>
      <c r="C95" s="37" t="s">
        <v>184</v>
      </c>
      <c r="D95" s="63">
        <v>2</v>
      </c>
      <c r="E95" s="64"/>
      <c r="F95" s="59"/>
      <c r="G95" s="65" t="s">
        <v>189</v>
      </c>
      <c r="H95" s="66"/>
    </row>
    <row r="96" spans="1:8">
      <c r="A96" s="61" t="s">
        <v>186</v>
      </c>
      <c r="B96" s="62"/>
      <c r="C96" s="37"/>
      <c r="D96" s="63"/>
      <c r="E96" s="64"/>
      <c r="F96" s="59"/>
      <c r="G96" s="65" t="s">
        <v>190</v>
      </c>
      <c r="H96" s="66"/>
    </row>
    <row r="97" spans="1:8">
      <c r="A97" s="61">
        <v>11</v>
      </c>
      <c r="B97" s="62" t="s">
        <v>200</v>
      </c>
      <c r="C97" s="37" t="s">
        <v>184</v>
      </c>
      <c r="D97" s="63">
        <v>2</v>
      </c>
      <c r="E97" s="64"/>
      <c r="F97" s="59"/>
      <c r="G97" s="65" t="s">
        <v>189</v>
      </c>
      <c r="H97" s="66"/>
    </row>
    <row r="98" spans="1:8">
      <c r="A98" s="61" t="s">
        <v>186</v>
      </c>
      <c r="B98" s="62"/>
      <c r="C98" s="37"/>
      <c r="D98" s="63"/>
      <c r="E98" s="64"/>
      <c r="F98" s="59"/>
      <c r="G98" s="65" t="s">
        <v>190</v>
      </c>
      <c r="H98" s="66"/>
    </row>
    <row r="99" spans="1:8">
      <c r="A99" s="61">
        <v>12</v>
      </c>
      <c r="B99" s="62" t="s">
        <v>201</v>
      </c>
      <c r="C99" s="37" t="s">
        <v>184</v>
      </c>
      <c r="D99" s="63">
        <v>2</v>
      </c>
      <c r="E99" s="64"/>
      <c r="F99" s="59"/>
      <c r="G99" s="65" t="s">
        <v>189</v>
      </c>
      <c r="H99" s="66"/>
    </row>
    <row r="100" spans="1:8">
      <c r="A100" s="61" t="s">
        <v>186</v>
      </c>
      <c r="B100" s="62" t="s">
        <v>202</v>
      </c>
      <c r="C100" s="37"/>
      <c r="D100" s="63"/>
      <c r="E100" s="64"/>
      <c r="F100" s="59"/>
      <c r="G100" s="65" t="s">
        <v>190</v>
      </c>
      <c r="H100" s="66"/>
    </row>
    <row r="101" spans="1:8">
      <c r="A101" s="61">
        <v>13</v>
      </c>
      <c r="B101" s="62" t="s">
        <v>203</v>
      </c>
      <c r="C101" s="37" t="s">
        <v>0</v>
      </c>
      <c r="D101" s="63">
        <v>1</v>
      </c>
      <c r="E101" s="64"/>
      <c r="F101" s="59"/>
      <c r="G101" s="65"/>
      <c r="H101" s="66"/>
    </row>
    <row r="102" spans="1:8">
      <c r="A102" s="61">
        <v>14</v>
      </c>
      <c r="B102" s="62" t="s">
        <v>204</v>
      </c>
      <c r="C102" s="37" t="s">
        <v>184</v>
      </c>
      <c r="D102" s="63">
        <v>3</v>
      </c>
      <c r="E102" s="64"/>
      <c r="F102" s="59"/>
      <c r="G102" s="65" t="s">
        <v>205</v>
      </c>
      <c r="H102" s="66"/>
    </row>
    <row r="103" spans="1:8">
      <c r="A103" s="61">
        <v>15</v>
      </c>
      <c r="B103" s="62" t="s">
        <v>206</v>
      </c>
      <c r="C103" s="37" t="s">
        <v>131</v>
      </c>
      <c r="D103" s="63">
        <v>2</v>
      </c>
      <c r="E103" s="64"/>
      <c r="F103" s="59"/>
      <c r="G103" s="65" t="s">
        <v>207</v>
      </c>
      <c r="H103" s="66"/>
    </row>
    <row r="104" spans="1:8">
      <c r="A104" s="61" t="s">
        <v>186</v>
      </c>
      <c r="B104" s="62"/>
      <c r="C104" s="37"/>
      <c r="D104" s="63"/>
      <c r="E104" s="64"/>
      <c r="F104" s="59"/>
      <c r="G104" s="65" t="s">
        <v>208</v>
      </c>
      <c r="H104" s="66"/>
    </row>
    <row r="105" spans="1:8">
      <c r="A105" s="61">
        <v>16</v>
      </c>
      <c r="B105" s="62" t="s">
        <v>209</v>
      </c>
      <c r="C105" s="37" t="s">
        <v>0</v>
      </c>
      <c r="D105" s="63">
        <v>1</v>
      </c>
      <c r="E105" s="64"/>
      <c r="F105" s="59"/>
      <c r="G105" s="65" t="s">
        <v>210</v>
      </c>
      <c r="H105" s="66"/>
    </row>
    <row r="106" spans="1:8">
      <c r="A106" s="61">
        <v>17</v>
      </c>
      <c r="B106" s="62" t="s">
        <v>211</v>
      </c>
      <c r="C106" s="37" t="s">
        <v>0</v>
      </c>
      <c r="D106" s="63">
        <v>1</v>
      </c>
      <c r="E106" s="64"/>
      <c r="F106" s="59"/>
      <c r="G106" s="65"/>
      <c r="H106" s="66"/>
    </row>
    <row r="107" spans="1:8">
      <c r="A107" s="61">
        <v>18</v>
      </c>
      <c r="B107" s="62" t="s">
        <v>212</v>
      </c>
      <c r="C107" s="37" t="s">
        <v>0</v>
      </c>
      <c r="D107" s="63">
        <v>1</v>
      </c>
      <c r="E107" s="64"/>
      <c r="F107" s="59"/>
      <c r="G107" s="65"/>
      <c r="H107" s="66"/>
    </row>
    <row r="108" spans="1:8">
      <c r="A108" s="61">
        <v>19</v>
      </c>
      <c r="B108" s="62" t="s">
        <v>213</v>
      </c>
      <c r="C108" s="37" t="s">
        <v>0</v>
      </c>
      <c r="D108" s="63">
        <v>1</v>
      </c>
      <c r="E108" s="64"/>
      <c r="F108" s="59"/>
      <c r="G108" s="65"/>
      <c r="H108" s="66"/>
    </row>
    <row r="109" spans="1:8">
      <c r="A109" s="61">
        <v>20</v>
      </c>
      <c r="B109" s="62" t="s">
        <v>214</v>
      </c>
      <c r="C109" s="37" t="s">
        <v>0</v>
      </c>
      <c r="D109" s="63">
        <v>1</v>
      </c>
      <c r="E109" s="64"/>
      <c r="F109" s="59"/>
      <c r="G109" s="65"/>
      <c r="H109" s="66"/>
    </row>
    <row r="110" spans="1:8">
      <c r="A110" s="61">
        <v>21</v>
      </c>
      <c r="B110" s="62" t="s">
        <v>215</v>
      </c>
      <c r="C110" s="37" t="s">
        <v>184</v>
      </c>
      <c r="D110" s="63">
        <v>1</v>
      </c>
      <c r="E110" s="64"/>
      <c r="F110" s="59"/>
      <c r="G110" s="65" t="s">
        <v>216</v>
      </c>
      <c r="H110" s="66"/>
    </row>
    <row r="111" spans="1:8">
      <c r="A111" s="61" t="s">
        <v>186</v>
      </c>
      <c r="B111" s="62" t="s">
        <v>217</v>
      </c>
      <c r="C111" s="37"/>
      <c r="D111" s="63"/>
      <c r="E111" s="64"/>
      <c r="F111" s="59"/>
      <c r="G111" s="65" t="s">
        <v>190</v>
      </c>
      <c r="H111" s="66"/>
    </row>
    <row r="112" spans="1:8">
      <c r="A112" s="61" t="s">
        <v>694</v>
      </c>
      <c r="B112" s="62" t="s">
        <v>218</v>
      </c>
      <c r="C112" s="37"/>
      <c r="D112" s="63"/>
      <c r="E112" s="64"/>
      <c r="F112" s="59"/>
      <c r="G112" s="65"/>
      <c r="H112" s="66"/>
    </row>
    <row r="113" spans="1:8">
      <c r="A113" s="61">
        <v>1</v>
      </c>
      <c r="B113" s="62" t="s">
        <v>183</v>
      </c>
      <c r="C113" s="37" t="s">
        <v>184</v>
      </c>
      <c r="D113" s="63">
        <v>1</v>
      </c>
      <c r="E113" s="64"/>
      <c r="F113" s="59"/>
      <c r="G113" s="65" t="s">
        <v>185</v>
      </c>
      <c r="H113" s="66"/>
    </row>
    <row r="114" spans="1:8">
      <c r="A114" s="61" t="s">
        <v>186</v>
      </c>
      <c r="B114" s="62" t="s">
        <v>187</v>
      </c>
      <c r="C114" s="37"/>
      <c r="D114" s="63"/>
      <c r="E114" s="64"/>
      <c r="F114" s="59"/>
      <c r="G114" s="65"/>
      <c r="H114" s="66"/>
    </row>
    <row r="115" spans="1:8">
      <c r="A115" s="61">
        <v>2</v>
      </c>
      <c r="B115" s="62" t="s">
        <v>219</v>
      </c>
      <c r="C115" s="37" t="s">
        <v>184</v>
      </c>
      <c r="D115" s="63">
        <v>1</v>
      </c>
      <c r="E115" s="64"/>
      <c r="F115" s="59"/>
      <c r="G115" s="65" t="s">
        <v>189</v>
      </c>
      <c r="H115" s="66"/>
    </row>
    <row r="116" spans="1:8">
      <c r="A116" s="61" t="s">
        <v>186</v>
      </c>
      <c r="B116" s="62"/>
      <c r="C116" s="37"/>
      <c r="D116" s="63"/>
      <c r="E116" s="64"/>
      <c r="F116" s="59"/>
      <c r="G116" s="65" t="s">
        <v>190</v>
      </c>
      <c r="H116" s="66"/>
    </row>
    <row r="117" spans="1:8">
      <c r="A117" s="61">
        <v>3</v>
      </c>
      <c r="B117" s="62" t="s">
        <v>220</v>
      </c>
      <c r="C117" s="37" t="s">
        <v>184</v>
      </c>
      <c r="D117" s="63">
        <v>18</v>
      </c>
      <c r="E117" s="64"/>
      <c r="F117" s="59"/>
      <c r="G117" s="65" t="s">
        <v>189</v>
      </c>
      <c r="H117" s="66"/>
    </row>
    <row r="118" spans="1:8">
      <c r="A118" s="61" t="s">
        <v>186</v>
      </c>
      <c r="B118" s="62"/>
      <c r="C118" s="37"/>
      <c r="D118" s="63"/>
      <c r="E118" s="64"/>
      <c r="F118" s="59"/>
      <c r="G118" s="65" t="s">
        <v>190</v>
      </c>
      <c r="H118" s="66"/>
    </row>
    <row r="119" spans="1:8">
      <c r="A119" s="61">
        <v>4</v>
      </c>
      <c r="B119" s="62" t="s">
        <v>221</v>
      </c>
      <c r="C119" s="37" t="s">
        <v>184</v>
      </c>
      <c r="D119" s="63">
        <v>4</v>
      </c>
      <c r="E119" s="64"/>
      <c r="F119" s="59"/>
      <c r="G119" s="65" t="s">
        <v>189</v>
      </c>
      <c r="H119" s="66"/>
    </row>
    <row r="120" spans="1:8">
      <c r="A120" s="61" t="s">
        <v>186</v>
      </c>
      <c r="B120" s="62" t="s">
        <v>202</v>
      </c>
      <c r="C120" s="37"/>
      <c r="D120" s="63"/>
      <c r="E120" s="64"/>
      <c r="F120" s="59"/>
      <c r="G120" s="65" t="s">
        <v>190</v>
      </c>
      <c r="H120" s="66"/>
    </row>
    <row r="121" spans="1:8">
      <c r="A121" s="61">
        <v>5</v>
      </c>
      <c r="B121" s="62" t="s">
        <v>222</v>
      </c>
      <c r="C121" s="37" t="s">
        <v>184</v>
      </c>
      <c r="D121" s="63">
        <v>3</v>
      </c>
      <c r="E121" s="64"/>
      <c r="F121" s="59"/>
      <c r="G121" s="65" t="s">
        <v>189</v>
      </c>
      <c r="H121" s="66"/>
    </row>
    <row r="122" spans="1:8">
      <c r="A122" s="61" t="s">
        <v>186</v>
      </c>
      <c r="B122" s="62" t="s">
        <v>202</v>
      </c>
      <c r="C122" s="37"/>
      <c r="D122" s="63"/>
      <c r="E122" s="64"/>
      <c r="F122" s="59"/>
      <c r="G122" s="65" t="s">
        <v>190</v>
      </c>
      <c r="H122" s="66"/>
    </row>
    <row r="123" spans="1:8">
      <c r="A123" s="61">
        <v>6</v>
      </c>
      <c r="B123" s="62" t="s">
        <v>199</v>
      </c>
      <c r="C123" s="37" t="s">
        <v>184</v>
      </c>
      <c r="D123" s="63">
        <v>1</v>
      </c>
      <c r="E123" s="64"/>
      <c r="F123" s="59"/>
      <c r="G123" s="65" t="s">
        <v>189</v>
      </c>
      <c r="H123" s="66"/>
    </row>
    <row r="124" spans="1:8">
      <c r="A124" s="61" t="s">
        <v>186</v>
      </c>
      <c r="B124" s="62"/>
      <c r="C124" s="37"/>
      <c r="D124" s="63"/>
      <c r="E124" s="64"/>
      <c r="F124" s="59"/>
      <c r="G124" s="65" t="s">
        <v>190</v>
      </c>
      <c r="H124" s="66"/>
    </row>
    <row r="125" spans="1:8">
      <c r="A125" s="61">
        <v>7</v>
      </c>
      <c r="B125" s="62" t="s">
        <v>200</v>
      </c>
      <c r="C125" s="37" t="s">
        <v>184</v>
      </c>
      <c r="D125" s="63">
        <v>6</v>
      </c>
      <c r="E125" s="64"/>
      <c r="F125" s="59"/>
      <c r="G125" s="65" t="s">
        <v>189</v>
      </c>
      <c r="H125" s="66"/>
    </row>
    <row r="126" spans="1:8">
      <c r="A126" s="61" t="s">
        <v>186</v>
      </c>
      <c r="B126" s="62"/>
      <c r="C126" s="37"/>
      <c r="D126" s="63"/>
      <c r="E126" s="64"/>
      <c r="F126" s="59"/>
      <c r="G126" s="65" t="s">
        <v>190</v>
      </c>
      <c r="H126" s="66"/>
    </row>
    <row r="127" spans="1:8">
      <c r="A127" s="61">
        <v>8</v>
      </c>
      <c r="B127" s="62" t="s">
        <v>211</v>
      </c>
      <c r="C127" s="37" t="s">
        <v>0</v>
      </c>
      <c r="D127" s="63">
        <v>1</v>
      </c>
      <c r="E127" s="64"/>
      <c r="F127" s="59"/>
      <c r="G127" s="65"/>
      <c r="H127" s="66"/>
    </row>
    <row r="128" spans="1:8">
      <c r="A128" s="61">
        <v>9</v>
      </c>
      <c r="B128" s="62" t="s">
        <v>212</v>
      </c>
      <c r="C128" s="37" t="s">
        <v>0</v>
      </c>
      <c r="D128" s="63">
        <v>1</v>
      </c>
      <c r="E128" s="64"/>
      <c r="F128" s="59"/>
      <c r="G128" s="65"/>
      <c r="H128" s="66"/>
    </row>
    <row r="129" spans="1:8">
      <c r="A129" s="61">
        <v>10</v>
      </c>
      <c r="B129" s="62" t="s">
        <v>213</v>
      </c>
      <c r="C129" s="37" t="s">
        <v>0</v>
      </c>
      <c r="D129" s="63">
        <v>1</v>
      </c>
      <c r="E129" s="64"/>
      <c r="F129" s="59"/>
      <c r="G129" s="65"/>
      <c r="H129" s="66"/>
    </row>
    <row r="130" spans="1:8">
      <c r="A130" s="61">
        <v>11</v>
      </c>
      <c r="B130" s="62" t="s">
        <v>214</v>
      </c>
      <c r="C130" s="37" t="s">
        <v>0</v>
      </c>
      <c r="D130" s="63">
        <v>1</v>
      </c>
      <c r="E130" s="64"/>
      <c r="F130" s="59"/>
      <c r="G130" s="65"/>
      <c r="H130" s="66"/>
    </row>
    <row r="131" spans="1:8">
      <c r="A131" s="61" t="s">
        <v>695</v>
      </c>
      <c r="B131" s="62" t="s">
        <v>223</v>
      </c>
      <c r="C131" s="37"/>
      <c r="D131" s="63"/>
      <c r="E131" s="64"/>
      <c r="F131" s="59"/>
      <c r="G131" s="65"/>
      <c r="H131" s="66"/>
    </row>
    <row r="132" spans="1:8">
      <c r="A132" s="61">
        <v>1</v>
      </c>
      <c r="B132" s="62" t="s">
        <v>183</v>
      </c>
      <c r="C132" s="37" t="s">
        <v>184</v>
      </c>
      <c r="D132" s="63">
        <v>1</v>
      </c>
      <c r="E132" s="64"/>
      <c r="F132" s="59"/>
      <c r="G132" s="65" t="s">
        <v>185</v>
      </c>
      <c r="H132" s="66"/>
    </row>
    <row r="133" spans="1:8">
      <c r="A133" s="61" t="s">
        <v>186</v>
      </c>
      <c r="B133" s="62" t="s">
        <v>187</v>
      </c>
      <c r="C133" s="37"/>
      <c r="D133" s="63"/>
      <c r="E133" s="64"/>
      <c r="F133" s="59"/>
      <c r="G133" s="65"/>
      <c r="H133" s="66"/>
    </row>
    <row r="134" spans="1:8">
      <c r="A134" s="61">
        <v>2</v>
      </c>
      <c r="B134" s="62" t="s">
        <v>224</v>
      </c>
      <c r="C134" s="37" t="s">
        <v>184</v>
      </c>
      <c r="D134" s="63">
        <v>1</v>
      </c>
      <c r="E134" s="64"/>
      <c r="F134" s="59"/>
      <c r="G134" s="65" t="s">
        <v>189</v>
      </c>
      <c r="H134" s="66"/>
    </row>
    <row r="135" spans="1:8">
      <c r="A135" s="61" t="s">
        <v>186</v>
      </c>
      <c r="B135" s="62"/>
      <c r="C135" s="37"/>
      <c r="D135" s="63"/>
      <c r="E135" s="64"/>
      <c r="F135" s="59"/>
      <c r="G135" s="65" t="s">
        <v>190</v>
      </c>
      <c r="H135" s="66"/>
    </row>
    <row r="136" spans="1:8">
      <c r="A136" s="61">
        <v>3</v>
      </c>
      <c r="B136" s="62" t="s">
        <v>225</v>
      </c>
      <c r="C136" s="37" t="s">
        <v>184</v>
      </c>
      <c r="D136" s="63">
        <v>13</v>
      </c>
      <c r="E136" s="64"/>
      <c r="F136" s="59"/>
      <c r="G136" s="65" t="s">
        <v>189</v>
      </c>
      <c r="H136" s="66"/>
    </row>
    <row r="137" spans="1:8">
      <c r="A137" s="61" t="s">
        <v>186</v>
      </c>
      <c r="B137" s="62"/>
      <c r="C137" s="37"/>
      <c r="D137" s="63"/>
      <c r="E137" s="64"/>
      <c r="F137" s="59"/>
      <c r="G137" s="65" t="s">
        <v>190</v>
      </c>
      <c r="H137" s="66"/>
    </row>
    <row r="138" spans="1:8">
      <c r="A138" s="61">
        <v>4</v>
      </c>
      <c r="B138" s="62" t="s">
        <v>211</v>
      </c>
      <c r="C138" s="37" t="s">
        <v>0</v>
      </c>
      <c r="D138" s="63">
        <v>1</v>
      </c>
      <c r="E138" s="64"/>
      <c r="F138" s="59"/>
      <c r="G138" s="65"/>
      <c r="H138" s="66"/>
    </row>
    <row r="139" spans="1:8">
      <c r="A139" s="61">
        <v>5</v>
      </c>
      <c r="B139" s="62" t="s">
        <v>212</v>
      </c>
      <c r="C139" s="37" t="s">
        <v>0</v>
      </c>
      <c r="D139" s="63">
        <v>1</v>
      </c>
      <c r="E139" s="64"/>
      <c r="F139" s="59"/>
      <c r="G139" s="65"/>
      <c r="H139" s="66"/>
    </row>
    <row r="140" spans="1:8">
      <c r="A140" s="61">
        <v>6</v>
      </c>
      <c r="B140" s="62" t="s">
        <v>213</v>
      </c>
      <c r="C140" s="37" t="s">
        <v>0</v>
      </c>
      <c r="D140" s="63">
        <v>1</v>
      </c>
      <c r="E140" s="64"/>
      <c r="F140" s="59"/>
      <c r="G140" s="65"/>
      <c r="H140" s="66"/>
    </row>
    <row r="141" spans="1:8">
      <c r="A141" s="61">
        <v>7</v>
      </c>
      <c r="B141" s="62" t="s">
        <v>214</v>
      </c>
      <c r="C141" s="37" t="s">
        <v>0</v>
      </c>
      <c r="D141" s="63">
        <v>1</v>
      </c>
      <c r="E141" s="64"/>
      <c r="F141" s="59"/>
      <c r="G141" s="65"/>
      <c r="H141" s="66"/>
    </row>
    <row r="142" spans="1:8">
      <c r="A142" s="61" t="s">
        <v>696</v>
      </c>
      <c r="B142" s="62" t="s">
        <v>226</v>
      </c>
      <c r="C142" s="37"/>
      <c r="D142" s="63"/>
      <c r="E142" s="64"/>
      <c r="F142" s="59"/>
      <c r="G142" s="65"/>
      <c r="H142" s="66"/>
    </row>
    <row r="143" spans="1:8">
      <c r="A143" s="61">
        <v>1</v>
      </c>
      <c r="B143" s="62" t="s">
        <v>183</v>
      </c>
      <c r="C143" s="37" t="s">
        <v>184</v>
      </c>
      <c r="D143" s="63">
        <v>1</v>
      </c>
      <c r="E143" s="64"/>
      <c r="F143" s="59"/>
      <c r="G143" s="65" t="s">
        <v>185</v>
      </c>
      <c r="H143" s="66"/>
    </row>
    <row r="144" spans="1:8">
      <c r="A144" s="61" t="s">
        <v>186</v>
      </c>
      <c r="B144" s="62" t="s">
        <v>187</v>
      </c>
      <c r="C144" s="37"/>
      <c r="D144" s="63"/>
      <c r="E144" s="64"/>
      <c r="F144" s="59"/>
      <c r="G144" s="65"/>
      <c r="H144" s="66"/>
    </row>
    <row r="145" spans="1:9">
      <c r="A145" s="61">
        <v>2</v>
      </c>
      <c r="B145" s="62" t="s">
        <v>227</v>
      </c>
      <c r="C145" s="37" t="s">
        <v>184</v>
      </c>
      <c r="D145" s="63">
        <v>1</v>
      </c>
      <c r="E145" s="64"/>
      <c r="F145" s="59"/>
      <c r="G145" s="65" t="s">
        <v>189</v>
      </c>
      <c r="H145" s="66"/>
    </row>
    <row r="146" spans="1:9">
      <c r="A146" s="61" t="s">
        <v>186</v>
      </c>
      <c r="B146" s="62"/>
      <c r="C146" s="37"/>
      <c r="D146" s="63"/>
      <c r="E146" s="64"/>
      <c r="F146" s="59"/>
      <c r="G146" s="65" t="s">
        <v>190</v>
      </c>
      <c r="H146" s="66"/>
    </row>
    <row r="147" spans="1:9">
      <c r="A147" s="61">
        <v>3</v>
      </c>
      <c r="B147" s="62" t="s">
        <v>228</v>
      </c>
      <c r="C147" s="37" t="s">
        <v>184</v>
      </c>
      <c r="D147" s="63">
        <v>1</v>
      </c>
      <c r="E147" s="64"/>
      <c r="F147" s="59"/>
      <c r="G147" s="65" t="s">
        <v>189</v>
      </c>
      <c r="H147" s="66"/>
    </row>
    <row r="148" spans="1:9">
      <c r="A148" s="61" t="s">
        <v>186</v>
      </c>
      <c r="B148" s="62"/>
      <c r="C148" s="37"/>
      <c r="D148" s="63"/>
      <c r="E148" s="64"/>
      <c r="F148" s="59"/>
      <c r="G148" s="65" t="s">
        <v>190</v>
      </c>
      <c r="H148" s="66"/>
    </row>
    <row r="149" spans="1:9">
      <c r="A149" s="61">
        <v>4</v>
      </c>
      <c r="B149" s="62" t="s">
        <v>195</v>
      </c>
      <c r="C149" s="37" t="s">
        <v>184</v>
      </c>
      <c r="D149" s="63">
        <v>2</v>
      </c>
      <c r="E149" s="64"/>
      <c r="F149" s="59"/>
      <c r="G149" s="65" t="s">
        <v>189</v>
      </c>
      <c r="H149" s="66"/>
    </row>
    <row r="150" spans="1:9">
      <c r="A150" s="61" t="s">
        <v>186</v>
      </c>
      <c r="B150" s="62"/>
      <c r="C150" s="37"/>
      <c r="D150" s="63"/>
      <c r="E150" s="64"/>
      <c r="F150" s="59"/>
      <c r="G150" s="65" t="s">
        <v>190</v>
      </c>
      <c r="H150" s="66"/>
    </row>
    <row r="151" spans="1:9">
      <c r="A151" s="61">
        <v>5</v>
      </c>
      <c r="B151" s="62" t="s">
        <v>196</v>
      </c>
      <c r="C151" s="37" t="s">
        <v>184</v>
      </c>
      <c r="D151" s="63">
        <v>7</v>
      </c>
      <c r="E151" s="64"/>
      <c r="F151" s="59"/>
      <c r="G151" s="65" t="s">
        <v>189</v>
      </c>
      <c r="H151" s="66"/>
    </row>
    <row r="152" spans="1:9">
      <c r="A152" s="61" t="s">
        <v>186</v>
      </c>
      <c r="B152" s="62"/>
      <c r="C152" s="37"/>
      <c r="D152" s="63"/>
      <c r="E152" s="64"/>
      <c r="F152" s="59"/>
      <c r="G152" s="65" t="s">
        <v>190</v>
      </c>
      <c r="H152" s="66"/>
    </row>
    <row r="153" spans="1:9">
      <c r="A153" s="61">
        <v>6</v>
      </c>
      <c r="B153" s="62" t="s">
        <v>229</v>
      </c>
      <c r="C153" s="37" t="s">
        <v>184</v>
      </c>
      <c r="D153" s="63">
        <v>1</v>
      </c>
      <c r="E153" s="64"/>
      <c r="F153" s="59"/>
      <c r="G153" s="65" t="s">
        <v>189</v>
      </c>
      <c r="H153" s="66"/>
      <c r="I153" s="67"/>
    </row>
    <row r="154" spans="1:9">
      <c r="A154" s="61" t="s">
        <v>186</v>
      </c>
      <c r="B154" s="62"/>
      <c r="C154" s="37"/>
      <c r="D154" s="63"/>
      <c r="E154" s="64"/>
      <c r="F154" s="59"/>
      <c r="G154" s="65" t="s">
        <v>190</v>
      </c>
      <c r="H154" s="66"/>
    </row>
    <row r="155" spans="1:9">
      <c r="A155" s="61">
        <v>7</v>
      </c>
      <c r="B155" s="62" t="s">
        <v>199</v>
      </c>
      <c r="C155" s="37" t="s">
        <v>184</v>
      </c>
      <c r="D155" s="63">
        <v>1</v>
      </c>
      <c r="E155" s="64"/>
      <c r="F155" s="59"/>
      <c r="G155" s="65" t="s">
        <v>189</v>
      </c>
      <c r="H155" s="66"/>
    </row>
    <row r="156" spans="1:9">
      <c r="A156" s="61" t="s">
        <v>186</v>
      </c>
      <c r="B156" s="62"/>
      <c r="C156" s="37"/>
      <c r="D156" s="63"/>
      <c r="E156" s="64"/>
      <c r="F156" s="59"/>
      <c r="G156" s="65" t="s">
        <v>190</v>
      </c>
      <c r="H156" s="66"/>
    </row>
    <row r="157" spans="1:9">
      <c r="A157" s="61">
        <v>8</v>
      </c>
      <c r="B157" s="62" t="s">
        <v>200</v>
      </c>
      <c r="C157" s="37" t="s">
        <v>184</v>
      </c>
      <c r="D157" s="63">
        <v>2</v>
      </c>
      <c r="E157" s="64"/>
      <c r="F157" s="59"/>
      <c r="G157" s="65" t="s">
        <v>189</v>
      </c>
      <c r="H157" s="66"/>
    </row>
    <row r="158" spans="1:9">
      <c r="A158" s="61" t="s">
        <v>186</v>
      </c>
      <c r="B158" s="62"/>
      <c r="C158" s="37"/>
      <c r="D158" s="63"/>
      <c r="E158" s="64"/>
      <c r="F158" s="59"/>
      <c r="G158" s="65" t="s">
        <v>190</v>
      </c>
      <c r="H158" s="66"/>
    </row>
    <row r="159" spans="1:9">
      <c r="A159" s="61">
        <v>9</v>
      </c>
      <c r="B159" s="62" t="s">
        <v>203</v>
      </c>
      <c r="C159" s="37" t="s">
        <v>0</v>
      </c>
      <c r="D159" s="63">
        <v>1</v>
      </c>
      <c r="E159" s="64"/>
      <c r="F159" s="59"/>
      <c r="G159" s="65"/>
      <c r="H159" s="66"/>
    </row>
    <row r="160" spans="1:9">
      <c r="A160" s="61">
        <v>10</v>
      </c>
      <c r="B160" s="62" t="s">
        <v>230</v>
      </c>
      <c r="C160" s="37" t="s">
        <v>184</v>
      </c>
      <c r="D160" s="63">
        <v>3</v>
      </c>
      <c r="E160" s="64"/>
      <c r="F160" s="59"/>
      <c r="G160" s="65" t="s">
        <v>205</v>
      </c>
      <c r="H160" s="66"/>
    </row>
    <row r="161" spans="1:8">
      <c r="A161" s="117">
        <v>11</v>
      </c>
      <c r="B161" s="118" t="s">
        <v>206</v>
      </c>
      <c r="C161" s="119" t="s">
        <v>131</v>
      </c>
      <c r="D161" s="120">
        <v>1</v>
      </c>
      <c r="E161" s="121"/>
      <c r="F161" s="122"/>
      <c r="G161" s="123" t="s">
        <v>207</v>
      </c>
      <c r="H161" s="66"/>
    </row>
    <row r="162" spans="1:8">
      <c r="A162" s="124" t="s">
        <v>186</v>
      </c>
      <c r="B162" s="125"/>
      <c r="C162" s="126"/>
      <c r="D162" s="127"/>
      <c r="E162" s="128"/>
      <c r="F162" s="129"/>
      <c r="G162" s="130" t="s">
        <v>208</v>
      </c>
      <c r="H162" s="66"/>
    </row>
    <row r="163" spans="1:8">
      <c r="A163" s="61">
        <v>12</v>
      </c>
      <c r="B163" s="62" t="s">
        <v>209</v>
      </c>
      <c r="C163" s="37" t="s">
        <v>0</v>
      </c>
      <c r="D163" s="63">
        <v>1</v>
      </c>
      <c r="E163" s="64"/>
      <c r="F163" s="59"/>
      <c r="G163" s="65" t="s">
        <v>210</v>
      </c>
      <c r="H163" s="66"/>
    </row>
    <row r="164" spans="1:8">
      <c r="A164" s="61">
        <v>13</v>
      </c>
      <c r="B164" s="62" t="s">
        <v>211</v>
      </c>
      <c r="C164" s="37" t="s">
        <v>0</v>
      </c>
      <c r="D164" s="63">
        <v>1</v>
      </c>
      <c r="E164" s="64"/>
      <c r="F164" s="59"/>
      <c r="G164" s="65"/>
      <c r="H164" s="66"/>
    </row>
    <row r="165" spans="1:8">
      <c r="A165" s="61">
        <v>14</v>
      </c>
      <c r="B165" s="62" t="s">
        <v>212</v>
      </c>
      <c r="C165" s="37" t="s">
        <v>0</v>
      </c>
      <c r="D165" s="63">
        <v>1</v>
      </c>
      <c r="E165" s="64"/>
      <c r="F165" s="59"/>
      <c r="G165" s="65"/>
      <c r="H165" s="66"/>
    </row>
    <row r="166" spans="1:8">
      <c r="A166" s="61">
        <v>15</v>
      </c>
      <c r="B166" s="62" t="s">
        <v>213</v>
      </c>
      <c r="C166" s="37" t="s">
        <v>0</v>
      </c>
      <c r="D166" s="63">
        <v>1</v>
      </c>
      <c r="E166" s="64"/>
      <c r="F166" s="59"/>
      <c r="G166" s="65"/>
      <c r="H166" s="66"/>
    </row>
    <row r="167" spans="1:8">
      <c r="A167" s="61">
        <v>16</v>
      </c>
      <c r="B167" s="62" t="s">
        <v>214</v>
      </c>
      <c r="C167" s="37" t="s">
        <v>0</v>
      </c>
      <c r="D167" s="63">
        <v>1</v>
      </c>
      <c r="E167" s="64"/>
      <c r="F167" s="59"/>
      <c r="G167" s="65"/>
      <c r="H167" s="66"/>
    </row>
    <row r="168" spans="1:8">
      <c r="A168" s="61">
        <v>17</v>
      </c>
      <c r="B168" s="62" t="s">
        <v>231</v>
      </c>
      <c r="C168" s="37" t="s">
        <v>184</v>
      </c>
      <c r="D168" s="63">
        <v>1</v>
      </c>
      <c r="E168" s="64"/>
      <c r="F168" s="59"/>
      <c r="G168" s="65" t="s">
        <v>216</v>
      </c>
      <c r="H168" s="66"/>
    </row>
    <row r="169" spans="1:8">
      <c r="A169" s="61" t="s">
        <v>186</v>
      </c>
      <c r="B169" s="62" t="s">
        <v>232</v>
      </c>
      <c r="C169" s="37"/>
      <c r="D169" s="63"/>
      <c r="E169" s="64"/>
      <c r="F169" s="59"/>
      <c r="G169" s="65" t="s">
        <v>190</v>
      </c>
      <c r="H169" s="66"/>
    </row>
    <row r="170" spans="1:8">
      <c r="A170" s="61" t="s">
        <v>697</v>
      </c>
      <c r="B170" s="62" t="s">
        <v>233</v>
      </c>
      <c r="C170" s="37"/>
      <c r="D170" s="63"/>
      <c r="E170" s="64"/>
      <c r="F170" s="59"/>
      <c r="G170" s="65"/>
      <c r="H170" s="66"/>
    </row>
    <row r="171" spans="1:8">
      <c r="A171" s="61">
        <v>1</v>
      </c>
      <c r="B171" s="62" t="s">
        <v>183</v>
      </c>
      <c r="C171" s="37" t="s">
        <v>184</v>
      </c>
      <c r="D171" s="63">
        <v>1</v>
      </c>
      <c r="E171" s="64"/>
      <c r="F171" s="59"/>
      <c r="G171" s="65" t="s">
        <v>185</v>
      </c>
      <c r="H171" s="66"/>
    </row>
    <row r="172" spans="1:8">
      <c r="A172" s="61">
        <v>2</v>
      </c>
      <c r="B172" s="62" t="s">
        <v>234</v>
      </c>
      <c r="C172" s="37" t="s">
        <v>184</v>
      </c>
      <c r="D172" s="63">
        <v>1</v>
      </c>
      <c r="E172" s="64"/>
      <c r="F172" s="59"/>
      <c r="G172" s="65" t="s">
        <v>235</v>
      </c>
      <c r="H172" s="66"/>
    </row>
    <row r="173" spans="1:8">
      <c r="A173" s="61" t="s">
        <v>186</v>
      </c>
      <c r="B173" s="62" t="s">
        <v>236</v>
      </c>
      <c r="C173" s="37"/>
      <c r="D173" s="63"/>
      <c r="E173" s="64"/>
      <c r="F173" s="59"/>
      <c r="G173" s="65" t="s">
        <v>190</v>
      </c>
      <c r="H173" s="66"/>
    </row>
    <row r="174" spans="1:8">
      <c r="A174" s="61" t="s">
        <v>186</v>
      </c>
      <c r="B174" s="62" t="s">
        <v>237</v>
      </c>
      <c r="C174" s="37"/>
      <c r="D174" s="63"/>
      <c r="E174" s="64"/>
      <c r="F174" s="59"/>
      <c r="G174" s="65"/>
      <c r="H174" s="66"/>
    </row>
    <row r="175" spans="1:8">
      <c r="A175" s="61">
        <v>3</v>
      </c>
      <c r="B175" s="62" t="s">
        <v>238</v>
      </c>
      <c r="C175" s="37" t="s">
        <v>184</v>
      </c>
      <c r="D175" s="63">
        <v>1</v>
      </c>
      <c r="E175" s="64"/>
      <c r="F175" s="59"/>
      <c r="G175" s="65" t="s">
        <v>189</v>
      </c>
      <c r="H175" s="66"/>
    </row>
    <row r="176" spans="1:8">
      <c r="A176" s="61" t="s">
        <v>186</v>
      </c>
      <c r="B176" s="62"/>
      <c r="C176" s="37"/>
      <c r="D176" s="63"/>
      <c r="E176" s="64"/>
      <c r="F176" s="59"/>
      <c r="G176" s="65" t="s">
        <v>190</v>
      </c>
      <c r="H176" s="66"/>
    </row>
    <row r="177" spans="1:8">
      <c r="A177" s="61">
        <v>4</v>
      </c>
      <c r="B177" s="62" t="s">
        <v>239</v>
      </c>
      <c r="C177" s="37" t="s">
        <v>184</v>
      </c>
      <c r="D177" s="63">
        <v>1</v>
      </c>
      <c r="E177" s="64"/>
      <c r="F177" s="59"/>
      <c r="G177" s="65" t="s">
        <v>189</v>
      </c>
      <c r="H177" s="66"/>
    </row>
    <row r="178" spans="1:8">
      <c r="A178" s="61" t="s">
        <v>186</v>
      </c>
      <c r="B178" s="62"/>
      <c r="C178" s="37"/>
      <c r="D178" s="63"/>
      <c r="E178" s="64"/>
      <c r="F178" s="59"/>
      <c r="G178" s="65" t="s">
        <v>190</v>
      </c>
      <c r="H178" s="66"/>
    </row>
    <row r="179" spans="1:8">
      <c r="A179" s="61">
        <v>5</v>
      </c>
      <c r="B179" s="62" t="s">
        <v>240</v>
      </c>
      <c r="C179" s="37" t="s">
        <v>184</v>
      </c>
      <c r="D179" s="63">
        <v>1</v>
      </c>
      <c r="E179" s="64"/>
      <c r="F179" s="59"/>
      <c r="G179" s="65" t="s">
        <v>189</v>
      </c>
      <c r="H179" s="66"/>
    </row>
    <row r="180" spans="1:8">
      <c r="A180" s="61" t="s">
        <v>186</v>
      </c>
      <c r="B180" s="62"/>
      <c r="C180" s="37"/>
      <c r="D180" s="63"/>
      <c r="E180" s="64"/>
      <c r="F180" s="59"/>
      <c r="G180" s="65" t="s">
        <v>190</v>
      </c>
      <c r="H180" s="66"/>
    </row>
    <row r="181" spans="1:8">
      <c r="A181" s="61">
        <v>6</v>
      </c>
      <c r="B181" s="62" t="s">
        <v>241</v>
      </c>
      <c r="C181" s="37" t="s">
        <v>184</v>
      </c>
      <c r="D181" s="63">
        <v>2</v>
      </c>
      <c r="E181" s="64"/>
      <c r="F181" s="59"/>
      <c r="G181" s="65" t="s">
        <v>189</v>
      </c>
      <c r="H181" s="66"/>
    </row>
    <row r="182" spans="1:8">
      <c r="A182" s="61" t="s">
        <v>186</v>
      </c>
      <c r="B182" s="62"/>
      <c r="C182" s="37"/>
      <c r="D182" s="63"/>
      <c r="E182" s="64"/>
      <c r="F182" s="59"/>
      <c r="G182" s="65" t="s">
        <v>190</v>
      </c>
      <c r="H182" s="66"/>
    </row>
    <row r="183" spans="1:8">
      <c r="A183" s="61">
        <v>7</v>
      </c>
      <c r="B183" s="62" t="s">
        <v>242</v>
      </c>
      <c r="C183" s="37" t="s">
        <v>184</v>
      </c>
      <c r="D183" s="63">
        <v>3</v>
      </c>
      <c r="E183" s="64"/>
      <c r="F183" s="59"/>
      <c r="G183" s="65" t="s">
        <v>189</v>
      </c>
      <c r="H183" s="66"/>
    </row>
    <row r="184" spans="1:8">
      <c r="A184" s="61" t="s">
        <v>186</v>
      </c>
      <c r="B184" s="62"/>
      <c r="C184" s="37"/>
      <c r="D184" s="63"/>
      <c r="E184" s="64"/>
      <c r="F184" s="59"/>
      <c r="G184" s="65" t="s">
        <v>190</v>
      </c>
      <c r="H184" s="66"/>
    </row>
    <row r="185" spans="1:8">
      <c r="A185" s="61">
        <v>8</v>
      </c>
      <c r="B185" s="62" t="s">
        <v>243</v>
      </c>
      <c r="C185" s="37" t="s">
        <v>0</v>
      </c>
      <c r="D185" s="63">
        <v>1</v>
      </c>
      <c r="E185" s="64"/>
      <c r="F185" s="59"/>
      <c r="G185" s="65"/>
      <c r="H185" s="66"/>
    </row>
    <row r="186" spans="1:8">
      <c r="A186" s="61">
        <v>9</v>
      </c>
      <c r="B186" s="62" t="s">
        <v>244</v>
      </c>
      <c r="C186" s="37" t="s">
        <v>0</v>
      </c>
      <c r="D186" s="63">
        <v>1</v>
      </c>
      <c r="E186" s="64"/>
      <c r="F186" s="59"/>
      <c r="G186" s="65"/>
      <c r="H186" s="66"/>
    </row>
    <row r="187" spans="1:8">
      <c r="A187" s="61">
        <v>10</v>
      </c>
      <c r="B187" s="62" t="s">
        <v>245</v>
      </c>
      <c r="C187" s="37" t="s">
        <v>0</v>
      </c>
      <c r="D187" s="63">
        <v>1</v>
      </c>
      <c r="E187" s="64"/>
      <c r="F187" s="59"/>
      <c r="G187" s="65"/>
      <c r="H187" s="66"/>
    </row>
    <row r="188" spans="1:8">
      <c r="A188" s="61">
        <v>11</v>
      </c>
      <c r="B188" s="62" t="s">
        <v>246</v>
      </c>
      <c r="C188" s="37" t="s">
        <v>0</v>
      </c>
      <c r="D188" s="63">
        <v>1</v>
      </c>
      <c r="E188" s="64"/>
      <c r="F188" s="59"/>
      <c r="G188" s="65"/>
      <c r="H188" s="66"/>
    </row>
    <row r="189" spans="1:8">
      <c r="A189" s="61" t="s">
        <v>653</v>
      </c>
      <c r="B189" s="62" t="s">
        <v>647</v>
      </c>
      <c r="C189" s="37" t="s">
        <v>131</v>
      </c>
      <c r="D189" s="63">
        <v>137</v>
      </c>
      <c r="E189" s="64"/>
      <c r="F189" s="59"/>
      <c r="G189" s="65" t="s">
        <v>248</v>
      </c>
      <c r="H189" s="66"/>
    </row>
    <row r="190" spans="1:8">
      <c r="A190" s="61" t="s">
        <v>186</v>
      </c>
      <c r="B190" s="62" t="s">
        <v>249</v>
      </c>
      <c r="C190" s="37"/>
      <c r="D190" s="63"/>
      <c r="E190" s="64"/>
      <c r="F190" s="59"/>
      <c r="G190" s="65"/>
      <c r="H190" s="66"/>
    </row>
    <row r="191" spans="1:8">
      <c r="A191" s="61" t="s">
        <v>654</v>
      </c>
      <c r="B191" s="62" t="s">
        <v>648</v>
      </c>
      <c r="C191" s="37" t="s">
        <v>131</v>
      </c>
      <c r="D191" s="63">
        <v>10</v>
      </c>
      <c r="E191" s="64"/>
      <c r="F191" s="59"/>
      <c r="G191" s="65" t="s">
        <v>248</v>
      </c>
      <c r="H191" s="66"/>
    </row>
    <row r="192" spans="1:8">
      <c r="A192" s="61" t="s">
        <v>186</v>
      </c>
      <c r="B192" s="62" t="s">
        <v>249</v>
      </c>
      <c r="C192" s="37"/>
      <c r="D192" s="63"/>
      <c r="E192" s="64"/>
      <c r="F192" s="59"/>
      <c r="G192" s="65"/>
      <c r="H192" s="66"/>
    </row>
    <row r="193" spans="1:8">
      <c r="A193" s="132" t="s">
        <v>655</v>
      </c>
      <c r="B193" s="133" t="s">
        <v>250</v>
      </c>
      <c r="C193" s="134"/>
      <c r="D193" s="135"/>
      <c r="E193" s="136"/>
      <c r="F193" s="137"/>
      <c r="G193" s="138"/>
      <c r="H193" s="66"/>
    </row>
    <row r="194" spans="1:8">
      <c r="A194" s="132" t="s">
        <v>656</v>
      </c>
      <c r="B194" s="133" t="s">
        <v>251</v>
      </c>
      <c r="C194" s="134"/>
      <c r="D194" s="135"/>
      <c r="E194" s="136"/>
      <c r="F194" s="137"/>
      <c r="G194" s="138"/>
      <c r="H194" s="66"/>
    </row>
    <row r="195" spans="1:8">
      <c r="A195" s="132" t="s">
        <v>657</v>
      </c>
      <c r="B195" s="133" t="s">
        <v>252</v>
      </c>
      <c r="C195" s="134" t="s">
        <v>253</v>
      </c>
      <c r="D195" s="135">
        <v>1510</v>
      </c>
      <c r="E195" s="136"/>
      <c r="F195" s="137"/>
      <c r="G195" s="138" t="s">
        <v>254</v>
      </c>
      <c r="H195" s="66"/>
    </row>
    <row r="196" spans="1:8">
      <c r="A196" s="132" t="s">
        <v>658</v>
      </c>
      <c r="B196" s="133" t="s">
        <v>255</v>
      </c>
      <c r="C196" s="134" t="s">
        <v>253</v>
      </c>
      <c r="D196" s="135">
        <v>180</v>
      </c>
      <c r="E196" s="136"/>
      <c r="F196" s="137"/>
      <c r="G196" s="138" t="s">
        <v>254</v>
      </c>
      <c r="H196" s="66"/>
    </row>
    <row r="197" spans="1:8">
      <c r="A197" s="132" t="s">
        <v>659</v>
      </c>
      <c r="B197" s="133" t="s">
        <v>256</v>
      </c>
      <c r="C197" s="134" t="s">
        <v>253</v>
      </c>
      <c r="D197" s="135">
        <v>90</v>
      </c>
      <c r="E197" s="136"/>
      <c r="F197" s="137"/>
      <c r="G197" s="138" t="s">
        <v>254</v>
      </c>
      <c r="H197" s="66"/>
    </row>
    <row r="198" spans="1:8">
      <c r="A198" s="132" t="s">
        <v>660</v>
      </c>
      <c r="B198" s="133" t="s">
        <v>257</v>
      </c>
      <c r="C198" s="134" t="s">
        <v>253</v>
      </c>
      <c r="D198" s="135">
        <v>15</v>
      </c>
      <c r="E198" s="136"/>
      <c r="F198" s="137"/>
      <c r="G198" s="138" t="s">
        <v>254</v>
      </c>
      <c r="H198" s="66"/>
    </row>
    <row r="199" spans="1:8">
      <c r="A199" s="132" t="s">
        <v>661</v>
      </c>
      <c r="B199" s="133" t="s">
        <v>258</v>
      </c>
      <c r="C199" s="134" t="s">
        <v>253</v>
      </c>
      <c r="D199" s="135">
        <v>165</v>
      </c>
      <c r="E199" s="136"/>
      <c r="F199" s="137"/>
      <c r="G199" s="138" t="s">
        <v>254</v>
      </c>
      <c r="H199" s="66"/>
    </row>
    <row r="200" spans="1:8">
      <c r="A200" s="132" t="s">
        <v>662</v>
      </c>
      <c r="B200" s="133" t="s">
        <v>259</v>
      </c>
      <c r="C200" s="134" t="s">
        <v>253</v>
      </c>
      <c r="D200" s="135">
        <v>125</v>
      </c>
      <c r="E200" s="136"/>
      <c r="F200" s="137"/>
      <c r="G200" s="138" t="s">
        <v>254</v>
      </c>
      <c r="H200" s="66"/>
    </row>
    <row r="201" spans="1:8">
      <c r="A201" s="132" t="s">
        <v>663</v>
      </c>
      <c r="B201" s="133" t="s">
        <v>260</v>
      </c>
      <c r="C201" s="134" t="s">
        <v>253</v>
      </c>
      <c r="D201" s="135">
        <v>40</v>
      </c>
      <c r="E201" s="136"/>
      <c r="F201" s="137"/>
      <c r="G201" s="138" t="s">
        <v>254</v>
      </c>
      <c r="H201" s="66"/>
    </row>
    <row r="202" spans="1:8">
      <c r="A202" s="132" t="s">
        <v>664</v>
      </c>
      <c r="B202" s="133" t="s">
        <v>261</v>
      </c>
      <c r="C202" s="134" t="s">
        <v>253</v>
      </c>
      <c r="D202" s="135">
        <v>90</v>
      </c>
      <c r="E202" s="136"/>
      <c r="F202" s="137"/>
      <c r="G202" s="138" t="s">
        <v>254</v>
      </c>
      <c r="H202" s="66"/>
    </row>
    <row r="203" spans="1:8">
      <c r="A203" s="132" t="s">
        <v>665</v>
      </c>
      <c r="B203" s="133" t="s">
        <v>262</v>
      </c>
      <c r="C203" s="134" t="s">
        <v>0</v>
      </c>
      <c r="D203" s="135">
        <v>1</v>
      </c>
      <c r="E203" s="136"/>
      <c r="F203" s="137"/>
      <c r="G203" s="138"/>
      <c r="H203" s="66"/>
    </row>
    <row r="204" spans="1:8">
      <c r="A204" s="132" t="s">
        <v>666</v>
      </c>
      <c r="B204" s="133" t="s">
        <v>263</v>
      </c>
      <c r="C204" s="134" t="s">
        <v>264</v>
      </c>
      <c r="D204" s="135"/>
      <c r="E204" s="136"/>
      <c r="F204" s="137"/>
      <c r="G204" s="138"/>
      <c r="H204" s="66"/>
    </row>
    <row r="205" spans="1:8">
      <c r="A205" s="132" t="s">
        <v>667</v>
      </c>
      <c r="B205" s="133" t="s">
        <v>265</v>
      </c>
      <c r="C205" s="134" t="s">
        <v>264</v>
      </c>
      <c r="D205" s="135"/>
      <c r="E205" s="136"/>
      <c r="F205" s="137"/>
      <c r="G205" s="138"/>
      <c r="H205" s="66"/>
    </row>
    <row r="206" spans="1:8">
      <c r="A206" s="48" t="s">
        <v>668</v>
      </c>
      <c r="B206" s="49" t="s">
        <v>266</v>
      </c>
      <c r="C206" s="50" t="s">
        <v>253</v>
      </c>
      <c r="D206" s="63">
        <v>1845</v>
      </c>
      <c r="E206" s="52"/>
      <c r="F206" s="59"/>
      <c r="G206" s="53" t="s">
        <v>267</v>
      </c>
    </row>
    <row r="207" spans="1:8">
      <c r="A207" s="61" t="s">
        <v>669</v>
      </c>
      <c r="B207" s="62" t="s">
        <v>268</v>
      </c>
      <c r="C207" s="37" t="s">
        <v>253</v>
      </c>
      <c r="D207" s="63">
        <v>15</v>
      </c>
      <c r="E207" s="64"/>
      <c r="F207" s="59"/>
      <c r="G207" s="65" t="s">
        <v>267</v>
      </c>
      <c r="H207" s="66"/>
    </row>
    <row r="208" spans="1:8">
      <c r="A208" s="48" t="s">
        <v>670</v>
      </c>
      <c r="B208" s="62" t="s">
        <v>269</v>
      </c>
      <c r="C208" s="37" t="s">
        <v>253</v>
      </c>
      <c r="D208" s="63">
        <v>105</v>
      </c>
      <c r="E208" s="64"/>
      <c r="F208" s="59"/>
      <c r="G208" s="65" t="s">
        <v>267</v>
      </c>
      <c r="H208" s="66"/>
    </row>
    <row r="209" spans="1:8">
      <c r="A209" s="61" t="s">
        <v>671</v>
      </c>
      <c r="B209" s="62" t="s">
        <v>270</v>
      </c>
      <c r="C209" s="37" t="s">
        <v>253</v>
      </c>
      <c r="D209" s="63">
        <v>80</v>
      </c>
      <c r="E209" s="64"/>
      <c r="F209" s="59"/>
      <c r="G209" s="65" t="s">
        <v>267</v>
      </c>
      <c r="H209" s="66"/>
    </row>
    <row r="210" spans="1:8">
      <c r="A210" s="48" t="s">
        <v>672</v>
      </c>
      <c r="B210" s="62" t="s">
        <v>271</v>
      </c>
      <c r="C210" s="37" t="s">
        <v>253</v>
      </c>
      <c r="D210" s="63">
        <v>90</v>
      </c>
      <c r="E210" s="64"/>
      <c r="F210" s="59"/>
      <c r="G210" s="65" t="s">
        <v>267</v>
      </c>
      <c r="H210" s="66"/>
    </row>
    <row r="211" spans="1:8">
      <c r="A211" s="61" t="s">
        <v>673</v>
      </c>
      <c r="B211" s="62" t="s">
        <v>272</v>
      </c>
      <c r="C211" s="37" t="s">
        <v>253</v>
      </c>
      <c r="D211" s="63">
        <v>30</v>
      </c>
      <c r="E211" s="64"/>
      <c r="F211" s="59"/>
      <c r="G211" s="65" t="s">
        <v>267</v>
      </c>
      <c r="H211" s="66"/>
    </row>
    <row r="212" spans="1:8">
      <c r="A212" s="48" t="s">
        <v>674</v>
      </c>
      <c r="B212" s="62" t="s">
        <v>273</v>
      </c>
      <c r="C212" s="37" t="s">
        <v>253</v>
      </c>
      <c r="D212" s="63">
        <v>15</v>
      </c>
      <c r="E212" s="64"/>
      <c r="F212" s="59"/>
      <c r="G212" s="65" t="s">
        <v>267</v>
      </c>
      <c r="H212" s="66"/>
    </row>
    <row r="213" spans="1:8">
      <c r="A213" s="61" t="s">
        <v>675</v>
      </c>
      <c r="B213" s="62" t="s">
        <v>274</v>
      </c>
      <c r="C213" s="37" t="s">
        <v>253</v>
      </c>
      <c r="D213" s="63">
        <v>15</v>
      </c>
      <c r="E213" s="64"/>
      <c r="F213" s="59"/>
      <c r="G213" s="65" t="s">
        <v>267</v>
      </c>
      <c r="H213" s="66"/>
    </row>
    <row r="214" spans="1:8">
      <c r="A214" s="48" t="s">
        <v>676</v>
      </c>
      <c r="B214" s="62" t="s">
        <v>275</v>
      </c>
      <c r="C214" s="37" t="s">
        <v>253</v>
      </c>
      <c r="D214" s="63">
        <v>70</v>
      </c>
      <c r="E214" s="64"/>
      <c r="F214" s="59"/>
      <c r="G214" s="65" t="s">
        <v>267</v>
      </c>
      <c r="H214" s="66"/>
    </row>
    <row r="215" spans="1:8">
      <c r="A215" s="61" t="s">
        <v>677</v>
      </c>
      <c r="B215" s="62" t="s">
        <v>276</v>
      </c>
      <c r="C215" s="37" t="s">
        <v>264</v>
      </c>
      <c r="D215" s="63"/>
      <c r="E215" s="64"/>
      <c r="F215" s="59"/>
      <c r="G215" s="65"/>
      <c r="H215" s="66"/>
    </row>
    <row r="216" spans="1:8">
      <c r="A216" s="61" t="s">
        <v>678</v>
      </c>
      <c r="B216" s="62" t="s">
        <v>277</v>
      </c>
      <c r="C216" s="37" t="s">
        <v>253</v>
      </c>
      <c r="D216" s="63">
        <v>260</v>
      </c>
      <c r="E216" s="64"/>
      <c r="F216" s="59"/>
      <c r="G216" s="65" t="s">
        <v>267</v>
      </c>
      <c r="H216" s="66"/>
    </row>
    <row r="217" spans="1:8">
      <c r="A217" s="61" t="s">
        <v>679</v>
      </c>
      <c r="B217" s="62" t="s">
        <v>278</v>
      </c>
      <c r="C217" s="37" t="s">
        <v>253</v>
      </c>
      <c r="D217" s="63">
        <v>125</v>
      </c>
      <c r="E217" s="64"/>
      <c r="F217" s="59"/>
      <c r="G217" s="65" t="s">
        <v>267</v>
      </c>
      <c r="H217" s="66"/>
    </row>
    <row r="218" spans="1:8">
      <c r="A218" s="61" t="s">
        <v>680</v>
      </c>
      <c r="B218" s="62" t="s">
        <v>279</v>
      </c>
      <c r="C218" s="37" t="s">
        <v>253</v>
      </c>
      <c r="D218" s="63">
        <v>245</v>
      </c>
      <c r="E218" s="64"/>
      <c r="F218" s="59"/>
      <c r="G218" s="65" t="s">
        <v>267</v>
      </c>
      <c r="H218" s="66"/>
    </row>
    <row r="219" spans="1:8">
      <c r="A219" s="61" t="s">
        <v>681</v>
      </c>
      <c r="B219" s="62" t="s">
        <v>280</v>
      </c>
      <c r="C219" s="37" t="s">
        <v>253</v>
      </c>
      <c r="D219" s="63">
        <v>85</v>
      </c>
      <c r="E219" s="64"/>
      <c r="F219" s="59"/>
      <c r="G219" s="65" t="s">
        <v>267</v>
      </c>
      <c r="H219" s="66"/>
    </row>
    <row r="220" spans="1:8">
      <c r="A220" s="61" t="s">
        <v>682</v>
      </c>
      <c r="B220" s="62" t="s">
        <v>281</v>
      </c>
      <c r="C220" s="37" t="s">
        <v>253</v>
      </c>
      <c r="D220" s="63">
        <v>70</v>
      </c>
      <c r="E220" s="64"/>
      <c r="F220" s="59"/>
      <c r="G220" s="65" t="s">
        <v>267</v>
      </c>
      <c r="H220" s="66"/>
    </row>
    <row r="221" spans="1:8">
      <c r="A221" s="61" t="s">
        <v>683</v>
      </c>
      <c r="B221" s="62" t="s">
        <v>282</v>
      </c>
      <c r="C221" s="37" t="s">
        <v>253</v>
      </c>
      <c r="D221" s="63">
        <v>180</v>
      </c>
      <c r="E221" s="64"/>
      <c r="F221" s="59"/>
      <c r="G221" s="65" t="s">
        <v>267</v>
      </c>
      <c r="H221" s="66"/>
    </row>
    <row r="222" spans="1:8">
      <c r="A222" s="61" t="s">
        <v>684</v>
      </c>
      <c r="B222" s="62" t="s">
        <v>283</v>
      </c>
      <c r="C222" s="37" t="s">
        <v>264</v>
      </c>
      <c r="D222" s="63"/>
      <c r="E222" s="64"/>
      <c r="F222" s="59"/>
      <c r="G222" s="65"/>
      <c r="H222" s="66"/>
    </row>
    <row r="223" spans="1:8">
      <c r="A223" s="61" t="s">
        <v>685</v>
      </c>
      <c r="B223" s="62" t="s">
        <v>284</v>
      </c>
      <c r="C223" s="37" t="s">
        <v>253</v>
      </c>
      <c r="D223" s="63">
        <v>1485</v>
      </c>
      <c r="E223" s="64"/>
      <c r="F223" s="59"/>
      <c r="G223" s="65" t="s">
        <v>267</v>
      </c>
      <c r="H223" s="66"/>
    </row>
    <row r="224" spans="1:8">
      <c r="A224" s="61" t="s">
        <v>186</v>
      </c>
      <c r="B224" s="62"/>
      <c r="C224" s="37"/>
      <c r="D224" s="63"/>
      <c r="E224" s="64"/>
      <c r="F224" s="59"/>
      <c r="G224" s="65" t="s">
        <v>190</v>
      </c>
      <c r="H224" s="66"/>
    </row>
    <row r="225" spans="1:8">
      <c r="A225" s="61" t="s">
        <v>686</v>
      </c>
      <c r="B225" s="62" t="s">
        <v>285</v>
      </c>
      <c r="C225" s="37" t="s">
        <v>253</v>
      </c>
      <c r="D225" s="63">
        <v>185</v>
      </c>
      <c r="E225" s="64"/>
      <c r="F225" s="59"/>
      <c r="G225" s="65" t="s">
        <v>267</v>
      </c>
      <c r="H225" s="66"/>
    </row>
    <row r="226" spans="1:8">
      <c r="A226" s="61" t="s">
        <v>186</v>
      </c>
      <c r="B226" s="62"/>
      <c r="C226" s="37"/>
      <c r="D226" s="63"/>
      <c r="E226" s="64"/>
      <c r="F226" s="59"/>
      <c r="G226" s="65" t="s">
        <v>190</v>
      </c>
      <c r="H226" s="66"/>
    </row>
    <row r="227" spans="1:8">
      <c r="A227" s="61" t="s">
        <v>687</v>
      </c>
      <c r="B227" s="62" t="s">
        <v>286</v>
      </c>
      <c r="C227" s="37" t="s">
        <v>253</v>
      </c>
      <c r="D227" s="63">
        <v>165</v>
      </c>
      <c r="E227" s="64"/>
      <c r="F227" s="59"/>
      <c r="G227" s="65" t="s">
        <v>267</v>
      </c>
      <c r="H227" s="66"/>
    </row>
    <row r="228" spans="1:8">
      <c r="A228" s="61" t="s">
        <v>186</v>
      </c>
      <c r="B228" s="62"/>
      <c r="C228" s="37"/>
      <c r="D228" s="63"/>
      <c r="E228" s="64"/>
      <c r="F228" s="59"/>
      <c r="G228" s="65" t="s">
        <v>190</v>
      </c>
      <c r="H228" s="66"/>
    </row>
    <row r="229" spans="1:8">
      <c r="A229" s="61" t="s">
        <v>698</v>
      </c>
      <c r="B229" s="62" t="s">
        <v>287</v>
      </c>
      <c r="C229" s="37"/>
      <c r="D229" s="63"/>
      <c r="E229" s="64"/>
      <c r="F229" s="59"/>
      <c r="G229" s="65"/>
      <c r="H229" s="66"/>
    </row>
    <row r="230" spans="1:8">
      <c r="A230" s="61" t="s">
        <v>688</v>
      </c>
      <c r="B230" s="62" t="s">
        <v>268</v>
      </c>
      <c r="C230" s="37" t="s">
        <v>253</v>
      </c>
      <c r="D230" s="63">
        <v>70</v>
      </c>
      <c r="E230" s="64"/>
      <c r="F230" s="59"/>
      <c r="G230" s="65" t="s">
        <v>267</v>
      </c>
      <c r="H230" s="66"/>
    </row>
    <row r="231" spans="1:8">
      <c r="A231" s="61" t="s">
        <v>689</v>
      </c>
      <c r="B231" s="62" t="s">
        <v>269</v>
      </c>
      <c r="C231" s="37" t="s">
        <v>253</v>
      </c>
      <c r="D231" s="63">
        <v>50</v>
      </c>
      <c r="E231" s="64"/>
      <c r="F231" s="59"/>
      <c r="G231" s="65" t="s">
        <v>267</v>
      </c>
      <c r="H231" s="66"/>
    </row>
    <row r="232" spans="1:8">
      <c r="A232" s="61" t="s">
        <v>690</v>
      </c>
      <c r="B232" s="62" t="s">
        <v>271</v>
      </c>
      <c r="C232" s="37" t="s">
        <v>253</v>
      </c>
      <c r="D232" s="63">
        <v>30</v>
      </c>
      <c r="E232" s="64"/>
      <c r="F232" s="59"/>
      <c r="G232" s="65" t="s">
        <v>267</v>
      </c>
      <c r="H232" s="66"/>
    </row>
    <row r="233" spans="1:8">
      <c r="A233" s="61" t="s">
        <v>691</v>
      </c>
      <c r="B233" s="62" t="s">
        <v>288</v>
      </c>
      <c r="C233" s="37" t="s">
        <v>253</v>
      </c>
      <c r="D233" s="63">
        <v>45</v>
      </c>
      <c r="E233" s="64"/>
      <c r="F233" s="59"/>
      <c r="G233" s="65" t="s">
        <v>267</v>
      </c>
      <c r="H233" s="66"/>
    </row>
    <row r="234" spans="1:8">
      <c r="A234" s="61" t="s">
        <v>699</v>
      </c>
      <c r="B234" s="62" t="s">
        <v>289</v>
      </c>
      <c r="C234" s="37" t="s">
        <v>264</v>
      </c>
      <c r="D234" s="63"/>
      <c r="E234" s="64"/>
      <c r="F234" s="59"/>
      <c r="G234" s="65"/>
      <c r="H234" s="66"/>
    </row>
    <row r="235" spans="1:8">
      <c r="A235" s="61">
        <v>1</v>
      </c>
      <c r="B235" s="62" t="s">
        <v>290</v>
      </c>
      <c r="C235" s="37" t="s">
        <v>184</v>
      </c>
      <c r="D235" s="63">
        <v>24</v>
      </c>
      <c r="E235" s="64"/>
      <c r="F235" s="59"/>
      <c r="G235" s="65" t="s">
        <v>291</v>
      </c>
      <c r="H235" s="66"/>
    </row>
    <row r="236" spans="1:8">
      <c r="A236" s="61" t="s">
        <v>186</v>
      </c>
      <c r="B236" s="62"/>
      <c r="C236" s="37"/>
      <c r="D236" s="63"/>
      <c r="E236" s="64"/>
      <c r="F236" s="59"/>
      <c r="G236" s="65" t="s">
        <v>190</v>
      </c>
      <c r="H236" s="66"/>
    </row>
    <row r="237" spans="1:8">
      <c r="A237" s="61">
        <v>2</v>
      </c>
      <c r="B237" s="62" t="s">
        <v>292</v>
      </c>
      <c r="C237" s="37" t="s">
        <v>184</v>
      </c>
      <c r="D237" s="63">
        <v>10</v>
      </c>
      <c r="E237" s="64"/>
      <c r="F237" s="59"/>
      <c r="G237" s="65" t="s">
        <v>291</v>
      </c>
      <c r="H237" s="66"/>
    </row>
    <row r="238" spans="1:8">
      <c r="A238" s="61" t="s">
        <v>186</v>
      </c>
      <c r="B238" s="62"/>
      <c r="C238" s="37"/>
      <c r="D238" s="63"/>
      <c r="E238" s="64"/>
      <c r="F238" s="59"/>
      <c r="G238" s="65" t="s">
        <v>190</v>
      </c>
      <c r="H238" s="66"/>
    </row>
    <row r="239" spans="1:8">
      <c r="A239" s="61">
        <v>3</v>
      </c>
      <c r="B239" s="62" t="s">
        <v>293</v>
      </c>
      <c r="C239" s="37" t="s">
        <v>294</v>
      </c>
      <c r="D239" s="63">
        <v>43</v>
      </c>
      <c r="E239" s="64"/>
      <c r="F239" s="59"/>
      <c r="G239" s="65" t="s">
        <v>295</v>
      </c>
      <c r="H239" s="66"/>
    </row>
    <row r="240" spans="1:8">
      <c r="A240" s="61" t="s">
        <v>186</v>
      </c>
      <c r="B240" s="62" t="s">
        <v>296</v>
      </c>
      <c r="C240" s="37"/>
      <c r="D240" s="63"/>
      <c r="E240" s="64"/>
      <c r="F240" s="59"/>
      <c r="G240" s="65"/>
      <c r="H240" s="66"/>
    </row>
    <row r="241" spans="1:8">
      <c r="A241" s="61">
        <v>4</v>
      </c>
      <c r="B241" s="62" t="s">
        <v>297</v>
      </c>
      <c r="C241" s="37" t="s">
        <v>184</v>
      </c>
      <c r="D241" s="63">
        <v>40</v>
      </c>
      <c r="E241" s="64"/>
      <c r="F241" s="59"/>
      <c r="G241" s="65" t="s">
        <v>295</v>
      </c>
      <c r="H241" s="66"/>
    </row>
    <row r="242" spans="1:8">
      <c r="A242" s="61" t="s">
        <v>700</v>
      </c>
      <c r="B242" s="62" t="s">
        <v>298</v>
      </c>
      <c r="C242" s="37" t="s">
        <v>0</v>
      </c>
      <c r="D242" s="63">
        <v>1</v>
      </c>
      <c r="E242" s="64"/>
      <c r="F242" s="59"/>
      <c r="G242" s="65"/>
      <c r="H242" s="66"/>
    </row>
    <row r="243" spans="1:8">
      <c r="A243" s="61" t="s">
        <v>186</v>
      </c>
      <c r="B243" s="62" t="s">
        <v>299</v>
      </c>
      <c r="C243" s="37"/>
      <c r="D243" s="63"/>
      <c r="E243" s="64"/>
      <c r="F243" s="59"/>
      <c r="G243" s="65"/>
      <c r="H243" s="66"/>
    </row>
    <row r="244" spans="1:8">
      <c r="A244" s="61" t="s">
        <v>701</v>
      </c>
      <c r="B244" s="62" t="s">
        <v>300</v>
      </c>
      <c r="C244" s="37" t="s">
        <v>0</v>
      </c>
      <c r="D244" s="63">
        <v>1</v>
      </c>
      <c r="E244" s="64"/>
      <c r="F244" s="59"/>
      <c r="G244" s="65"/>
      <c r="H244" s="66"/>
    </row>
    <row r="245" spans="1:8">
      <c r="A245" s="61" t="s">
        <v>702</v>
      </c>
      <c r="B245" s="62" t="s">
        <v>301</v>
      </c>
      <c r="C245" s="37" t="s">
        <v>0</v>
      </c>
      <c r="D245" s="63">
        <v>1</v>
      </c>
      <c r="E245" s="64"/>
      <c r="F245" s="59"/>
      <c r="G245" s="65"/>
      <c r="H245" s="66"/>
    </row>
    <row r="246" spans="1:8">
      <c r="A246" s="61" t="s">
        <v>703</v>
      </c>
      <c r="B246" s="62" t="s">
        <v>302</v>
      </c>
      <c r="C246" s="37" t="s">
        <v>0</v>
      </c>
      <c r="D246" s="63">
        <v>1</v>
      </c>
      <c r="E246" s="64"/>
      <c r="F246" s="59"/>
      <c r="G246" s="65"/>
      <c r="H246" s="66"/>
    </row>
    <row r="247" spans="1:8">
      <c r="A247" s="61" t="s">
        <v>704</v>
      </c>
      <c r="B247" s="62" t="s">
        <v>303</v>
      </c>
      <c r="C247" s="37" t="s">
        <v>0</v>
      </c>
      <c r="D247" s="63">
        <v>1</v>
      </c>
      <c r="E247" s="64"/>
      <c r="F247" s="59"/>
      <c r="G247" s="65"/>
      <c r="H247" s="66"/>
    </row>
    <row r="248" spans="1:8">
      <c r="A248" s="61" t="s">
        <v>705</v>
      </c>
      <c r="B248" s="62" t="s">
        <v>304</v>
      </c>
      <c r="C248" s="37" t="s">
        <v>0</v>
      </c>
      <c r="D248" s="63">
        <v>1</v>
      </c>
      <c r="E248" s="64"/>
      <c r="F248" s="59"/>
      <c r="G248" s="65"/>
      <c r="H248" s="66"/>
    </row>
    <row r="249" spans="1:8">
      <c r="A249" s="61" t="s">
        <v>706</v>
      </c>
      <c r="B249" s="62" t="s">
        <v>305</v>
      </c>
      <c r="C249" s="37" t="s">
        <v>0</v>
      </c>
      <c r="D249" s="63">
        <v>1</v>
      </c>
      <c r="E249" s="64"/>
      <c r="F249" s="59"/>
      <c r="G249" s="65"/>
      <c r="H249" s="66"/>
    </row>
    <row r="250" spans="1:8">
      <c r="A250" s="61" t="s">
        <v>707</v>
      </c>
      <c r="B250" s="62" t="s">
        <v>306</v>
      </c>
      <c r="C250" s="37" t="s">
        <v>0</v>
      </c>
      <c r="D250" s="63">
        <v>1</v>
      </c>
      <c r="E250" s="64"/>
      <c r="F250" s="59"/>
      <c r="G250" s="65"/>
      <c r="H250" s="66"/>
    </row>
    <row r="251" spans="1:8">
      <c r="A251" s="61" t="s">
        <v>708</v>
      </c>
      <c r="B251" s="62" t="s">
        <v>307</v>
      </c>
      <c r="C251" s="37" t="s">
        <v>0</v>
      </c>
      <c r="D251" s="63">
        <v>1</v>
      </c>
      <c r="E251" s="64"/>
      <c r="F251" s="59"/>
      <c r="G251" s="65"/>
      <c r="H251" s="66"/>
    </row>
    <row r="252" spans="1:8">
      <c r="A252" s="61" t="s">
        <v>709</v>
      </c>
      <c r="B252" s="62" t="s">
        <v>308</v>
      </c>
      <c r="C252" s="37" t="s">
        <v>0</v>
      </c>
      <c r="D252" s="63">
        <v>1</v>
      </c>
      <c r="E252" s="64"/>
      <c r="F252" s="59"/>
      <c r="G252" s="65"/>
      <c r="H252" s="66"/>
    </row>
    <row r="253" spans="1:8">
      <c r="A253" s="61" t="s">
        <v>710</v>
      </c>
      <c r="B253" s="62" t="s">
        <v>309</v>
      </c>
      <c r="C253" s="37" t="s">
        <v>310</v>
      </c>
      <c r="D253" s="63">
        <v>1</v>
      </c>
      <c r="E253" s="64"/>
      <c r="F253" s="59"/>
      <c r="G253" s="65"/>
      <c r="H253" s="66"/>
    </row>
    <row r="254" spans="1:8">
      <c r="A254" s="61" t="s">
        <v>711</v>
      </c>
      <c r="B254" s="62" t="s">
        <v>311</v>
      </c>
      <c r="C254" s="37" t="s">
        <v>0</v>
      </c>
      <c r="D254" s="63">
        <v>1</v>
      </c>
      <c r="E254" s="64"/>
      <c r="F254" s="59"/>
      <c r="G254" s="65"/>
      <c r="H254" s="66"/>
    </row>
    <row r="255" spans="1:8">
      <c r="A255" s="61" t="s">
        <v>712</v>
      </c>
      <c r="B255" s="62" t="s">
        <v>312</v>
      </c>
      <c r="C255" s="37" t="s">
        <v>0</v>
      </c>
      <c r="D255" s="63">
        <v>1</v>
      </c>
      <c r="E255" s="64"/>
      <c r="F255" s="59"/>
      <c r="G255" s="65"/>
      <c r="H255" s="66"/>
    </row>
    <row r="256" spans="1:8">
      <c r="A256" s="61" t="s">
        <v>713</v>
      </c>
      <c r="B256" s="62" t="s">
        <v>313</v>
      </c>
      <c r="C256" s="37" t="s">
        <v>0</v>
      </c>
      <c r="D256" s="63">
        <v>1</v>
      </c>
      <c r="E256" s="64"/>
      <c r="F256" s="59"/>
      <c r="G256" s="65"/>
      <c r="H256" s="66"/>
    </row>
    <row r="257" spans="1:8">
      <c r="A257" s="61" t="s">
        <v>186</v>
      </c>
      <c r="B257" s="57" t="s">
        <v>89</v>
      </c>
      <c r="C257" s="37" t="s">
        <v>264</v>
      </c>
      <c r="D257" s="63"/>
      <c r="E257" s="64"/>
      <c r="F257" s="59"/>
      <c r="G257" s="65" t="s">
        <v>314</v>
      </c>
      <c r="H257" s="66"/>
    </row>
    <row r="258" spans="1:8" s="47" customFormat="1">
      <c r="A258" s="68" t="s">
        <v>714</v>
      </c>
      <c r="B258" s="69" t="s">
        <v>715</v>
      </c>
      <c r="C258" s="70"/>
      <c r="D258" s="71"/>
      <c r="E258" s="72"/>
      <c r="F258" s="45"/>
      <c r="G258" s="73"/>
      <c r="H258" s="66"/>
    </row>
    <row r="259" spans="1:8">
      <c r="A259" s="61">
        <v>1</v>
      </c>
      <c r="B259" s="62" t="s">
        <v>315</v>
      </c>
      <c r="C259" s="37" t="s">
        <v>184</v>
      </c>
      <c r="D259" s="63">
        <v>1</v>
      </c>
      <c r="E259" s="64"/>
      <c r="F259" s="59"/>
      <c r="G259" s="116" t="s">
        <v>316</v>
      </c>
      <c r="H259" s="66"/>
    </row>
    <row r="260" spans="1:8">
      <c r="A260" s="61">
        <v>2</v>
      </c>
      <c r="B260" s="62" t="s">
        <v>317</v>
      </c>
      <c r="C260" s="37" t="s">
        <v>184</v>
      </c>
      <c r="D260" s="63">
        <v>15</v>
      </c>
      <c r="E260" s="64"/>
      <c r="F260" s="59"/>
      <c r="G260" s="65" t="s">
        <v>318</v>
      </c>
      <c r="H260" s="66"/>
    </row>
    <row r="261" spans="1:8">
      <c r="A261" s="61">
        <v>3</v>
      </c>
      <c r="B261" s="62" t="s">
        <v>319</v>
      </c>
      <c r="C261" s="37" t="s">
        <v>184</v>
      </c>
      <c r="D261" s="63">
        <v>7</v>
      </c>
      <c r="E261" s="64"/>
      <c r="F261" s="59"/>
      <c r="G261" s="65" t="s">
        <v>318</v>
      </c>
      <c r="H261" s="66"/>
    </row>
    <row r="262" spans="1:8">
      <c r="A262" s="61">
        <v>4</v>
      </c>
      <c r="B262" s="62" t="s">
        <v>320</v>
      </c>
      <c r="C262" s="37"/>
      <c r="D262" s="63"/>
      <c r="E262" s="64"/>
      <c r="F262" s="59"/>
      <c r="G262" s="65"/>
      <c r="H262" s="66"/>
    </row>
    <row r="263" spans="1:8">
      <c r="A263" s="61" t="s">
        <v>716</v>
      </c>
      <c r="B263" s="62" t="s">
        <v>321</v>
      </c>
      <c r="C263" s="37" t="s">
        <v>322</v>
      </c>
      <c r="D263" s="63">
        <v>88</v>
      </c>
      <c r="E263" s="64"/>
      <c r="F263" s="59"/>
      <c r="G263" s="65" t="s">
        <v>323</v>
      </c>
      <c r="H263" s="66"/>
    </row>
    <row r="264" spans="1:8">
      <c r="A264" s="61" t="s">
        <v>717</v>
      </c>
      <c r="B264" s="62" t="s">
        <v>324</v>
      </c>
      <c r="C264" s="37" t="s">
        <v>322</v>
      </c>
      <c r="D264" s="63">
        <v>87</v>
      </c>
      <c r="E264" s="64"/>
      <c r="F264" s="59"/>
      <c r="G264" s="65" t="s">
        <v>323</v>
      </c>
      <c r="H264" s="66"/>
    </row>
    <row r="265" spans="1:8">
      <c r="A265" s="61" t="s">
        <v>718</v>
      </c>
      <c r="B265" s="62" t="s">
        <v>325</v>
      </c>
      <c r="C265" s="37" t="s">
        <v>0</v>
      </c>
      <c r="D265" s="63">
        <v>1</v>
      </c>
      <c r="E265" s="64"/>
      <c r="F265" s="59"/>
      <c r="G265" s="65" t="s">
        <v>323</v>
      </c>
      <c r="H265" s="66"/>
    </row>
    <row r="266" spans="1:8">
      <c r="A266" s="61">
        <v>5</v>
      </c>
      <c r="B266" s="62" t="s">
        <v>326</v>
      </c>
      <c r="C266" s="37"/>
      <c r="D266" s="63"/>
      <c r="E266" s="64"/>
      <c r="F266" s="59"/>
      <c r="G266" s="65"/>
      <c r="H266" s="66"/>
    </row>
    <row r="267" spans="1:8">
      <c r="A267" s="61" t="s">
        <v>719</v>
      </c>
      <c r="B267" s="62" t="s">
        <v>327</v>
      </c>
      <c r="C267" s="37" t="s">
        <v>322</v>
      </c>
      <c r="D267" s="63">
        <v>105</v>
      </c>
      <c r="E267" s="64"/>
      <c r="F267" s="59"/>
      <c r="G267" s="65" t="s">
        <v>328</v>
      </c>
      <c r="H267" s="66"/>
    </row>
    <row r="268" spans="1:8">
      <c r="A268" s="61" t="s">
        <v>720</v>
      </c>
      <c r="B268" s="62" t="s">
        <v>329</v>
      </c>
      <c r="C268" s="37" t="s">
        <v>0</v>
      </c>
      <c r="D268" s="63">
        <v>1</v>
      </c>
      <c r="E268" s="64"/>
      <c r="F268" s="59"/>
      <c r="G268" s="65" t="s">
        <v>330</v>
      </c>
      <c r="H268" s="66"/>
    </row>
    <row r="269" spans="1:8">
      <c r="A269" s="61">
        <v>6</v>
      </c>
      <c r="B269" s="62" t="s">
        <v>331</v>
      </c>
      <c r="C269" s="37" t="s">
        <v>0</v>
      </c>
      <c r="D269" s="63">
        <v>1</v>
      </c>
      <c r="E269" s="64"/>
      <c r="F269" s="59"/>
      <c r="G269" s="65"/>
      <c r="H269" s="66"/>
    </row>
    <row r="270" spans="1:8">
      <c r="A270" s="61" t="s">
        <v>186</v>
      </c>
      <c r="B270" s="62" t="s">
        <v>332</v>
      </c>
      <c r="C270" s="37"/>
      <c r="D270" s="63"/>
      <c r="E270" s="64"/>
      <c r="F270" s="59"/>
      <c r="G270" s="65"/>
      <c r="H270" s="66"/>
    </row>
    <row r="271" spans="1:8">
      <c r="A271" s="61">
        <v>7</v>
      </c>
      <c r="B271" s="62" t="s">
        <v>333</v>
      </c>
      <c r="C271" s="37" t="s">
        <v>0</v>
      </c>
      <c r="D271" s="63">
        <v>1</v>
      </c>
      <c r="E271" s="64"/>
      <c r="F271" s="59"/>
      <c r="G271" s="65"/>
      <c r="H271" s="66"/>
    </row>
    <row r="272" spans="1:8">
      <c r="A272" s="61" t="s">
        <v>186</v>
      </c>
      <c r="B272" s="62" t="s">
        <v>334</v>
      </c>
      <c r="C272" s="37"/>
      <c r="D272" s="63"/>
      <c r="E272" s="64"/>
      <c r="F272" s="59"/>
      <c r="G272" s="65"/>
      <c r="H272" s="66"/>
    </row>
    <row r="273" spans="1:8">
      <c r="A273" s="61" t="s">
        <v>186</v>
      </c>
      <c r="B273" s="62" t="s">
        <v>335</v>
      </c>
      <c r="C273" s="37"/>
      <c r="D273" s="63"/>
      <c r="E273" s="64"/>
      <c r="F273" s="59"/>
      <c r="G273" s="65"/>
      <c r="H273" s="66"/>
    </row>
    <row r="274" spans="1:8">
      <c r="A274" s="61" t="s">
        <v>186</v>
      </c>
      <c r="B274" s="62" t="s">
        <v>336</v>
      </c>
      <c r="C274" s="37"/>
      <c r="D274" s="63"/>
      <c r="E274" s="64"/>
      <c r="F274" s="59"/>
      <c r="G274" s="65"/>
      <c r="H274" s="66"/>
    </row>
    <row r="275" spans="1:8">
      <c r="A275" s="61" t="s">
        <v>186</v>
      </c>
      <c r="B275" s="62" t="s">
        <v>337</v>
      </c>
      <c r="C275" s="37"/>
      <c r="D275" s="63"/>
      <c r="E275" s="64"/>
      <c r="F275" s="59"/>
      <c r="G275" s="65"/>
      <c r="H275" s="66"/>
    </row>
    <row r="276" spans="1:8">
      <c r="A276" s="61">
        <v>8</v>
      </c>
      <c r="B276" s="62" t="s">
        <v>338</v>
      </c>
      <c r="C276" s="37" t="s">
        <v>0</v>
      </c>
      <c r="D276" s="63">
        <v>1</v>
      </c>
      <c r="E276" s="64"/>
      <c r="F276" s="59"/>
      <c r="G276" s="65"/>
      <c r="H276" s="66"/>
    </row>
    <row r="277" spans="1:8">
      <c r="A277" s="61">
        <v>9</v>
      </c>
      <c r="B277" s="62" t="s">
        <v>309</v>
      </c>
      <c r="C277" s="37" t="s">
        <v>0</v>
      </c>
      <c r="D277" s="63">
        <v>1</v>
      </c>
      <c r="E277" s="64"/>
      <c r="F277" s="59"/>
      <c r="G277" s="65"/>
      <c r="H277" s="66"/>
    </row>
    <row r="278" spans="1:8">
      <c r="A278" s="61">
        <v>10</v>
      </c>
      <c r="B278" s="62" t="s">
        <v>339</v>
      </c>
      <c r="C278" s="37" t="s">
        <v>0</v>
      </c>
      <c r="D278" s="63">
        <v>1</v>
      </c>
      <c r="E278" s="64"/>
      <c r="F278" s="59"/>
      <c r="G278" s="65"/>
      <c r="H278" s="66"/>
    </row>
    <row r="279" spans="1:8">
      <c r="A279" s="61">
        <v>11</v>
      </c>
      <c r="B279" s="62" t="s">
        <v>312</v>
      </c>
      <c r="C279" s="37" t="s">
        <v>0</v>
      </c>
      <c r="D279" s="63">
        <v>1</v>
      </c>
      <c r="E279" s="64"/>
      <c r="F279" s="59"/>
      <c r="G279" s="65"/>
      <c r="H279" s="66"/>
    </row>
    <row r="280" spans="1:8">
      <c r="A280" s="61">
        <v>12</v>
      </c>
      <c r="B280" s="62" t="s">
        <v>340</v>
      </c>
      <c r="C280" s="37" t="s">
        <v>0</v>
      </c>
      <c r="D280" s="63">
        <v>1</v>
      </c>
      <c r="E280" s="64"/>
      <c r="F280" s="59"/>
      <c r="G280" s="65"/>
      <c r="H280" s="66"/>
    </row>
    <row r="281" spans="1:8">
      <c r="A281" s="48" t="s">
        <v>341</v>
      </c>
      <c r="B281" s="49" t="s">
        <v>342</v>
      </c>
      <c r="C281" s="50" t="s">
        <v>343</v>
      </c>
      <c r="D281" s="51">
        <v>1</v>
      </c>
      <c r="E281" s="52"/>
      <c r="F281" s="59"/>
      <c r="G281" s="53"/>
      <c r="H281" s="66"/>
    </row>
    <row r="282" spans="1:8" s="47" customFormat="1">
      <c r="A282" s="68" t="s">
        <v>721</v>
      </c>
      <c r="B282" s="69" t="s">
        <v>344</v>
      </c>
      <c r="C282" s="70"/>
      <c r="D282" s="71"/>
      <c r="E282" s="72"/>
      <c r="F282" s="45"/>
      <c r="G282" s="73"/>
      <c r="H282" s="66"/>
    </row>
    <row r="283" spans="1:8">
      <c r="A283" s="61">
        <v>1</v>
      </c>
      <c r="B283" s="62" t="s">
        <v>345</v>
      </c>
      <c r="C283" s="37" t="s">
        <v>184</v>
      </c>
      <c r="D283" s="63">
        <v>20</v>
      </c>
      <c r="E283" s="64"/>
      <c r="F283" s="59"/>
      <c r="G283" s="65" t="s">
        <v>346</v>
      </c>
      <c r="H283" s="66"/>
    </row>
    <row r="284" spans="1:8">
      <c r="A284" s="61">
        <v>2</v>
      </c>
      <c r="B284" s="62" t="s">
        <v>347</v>
      </c>
      <c r="C284" s="37" t="s">
        <v>184</v>
      </c>
      <c r="D284" s="63">
        <v>5</v>
      </c>
      <c r="E284" s="64"/>
      <c r="F284" s="59"/>
      <c r="G284" s="65" t="s">
        <v>346</v>
      </c>
      <c r="H284" s="66"/>
    </row>
    <row r="285" spans="1:8">
      <c r="A285" s="61">
        <v>3</v>
      </c>
      <c r="B285" s="62" t="s">
        <v>348</v>
      </c>
      <c r="C285" s="37" t="s">
        <v>184</v>
      </c>
      <c r="D285" s="63">
        <v>1</v>
      </c>
      <c r="E285" s="64"/>
      <c r="F285" s="59"/>
      <c r="G285" s="65" t="s">
        <v>346</v>
      </c>
      <c r="H285" s="66"/>
    </row>
    <row r="286" spans="1:8">
      <c r="A286" s="61">
        <v>4</v>
      </c>
      <c r="B286" s="62" t="s">
        <v>349</v>
      </c>
      <c r="C286" s="37" t="s">
        <v>184</v>
      </c>
      <c r="D286" s="63">
        <v>4</v>
      </c>
      <c r="E286" s="64"/>
      <c r="F286" s="59"/>
      <c r="G286" s="116" t="s">
        <v>350</v>
      </c>
      <c r="H286" s="66"/>
    </row>
    <row r="287" spans="1:8">
      <c r="A287" s="61">
        <v>5</v>
      </c>
      <c r="B287" s="62" t="s">
        <v>351</v>
      </c>
      <c r="C287" s="37" t="s">
        <v>131</v>
      </c>
      <c r="D287" s="63">
        <v>1</v>
      </c>
      <c r="E287" s="64"/>
      <c r="F287" s="59"/>
      <c r="G287" s="65" t="s">
        <v>352</v>
      </c>
      <c r="H287" s="66"/>
    </row>
    <row r="288" spans="1:8">
      <c r="A288" s="61" t="s">
        <v>186</v>
      </c>
      <c r="B288" s="62" t="s">
        <v>353</v>
      </c>
      <c r="C288" s="37"/>
      <c r="D288" s="63"/>
      <c r="E288" s="64"/>
      <c r="F288" s="59"/>
      <c r="G288" s="65"/>
      <c r="H288" s="66"/>
    </row>
    <row r="289" spans="1:8">
      <c r="A289" s="61" t="s">
        <v>186</v>
      </c>
      <c r="B289" s="62" t="s">
        <v>354</v>
      </c>
      <c r="C289" s="37"/>
      <c r="D289" s="63"/>
      <c r="E289" s="64"/>
      <c r="F289" s="59"/>
      <c r="G289" s="65"/>
      <c r="H289" s="66"/>
    </row>
    <row r="290" spans="1:8">
      <c r="A290" s="61" t="s">
        <v>186</v>
      </c>
      <c r="B290" s="62" t="s">
        <v>355</v>
      </c>
      <c r="C290" s="37"/>
      <c r="D290" s="63"/>
      <c r="E290" s="64"/>
      <c r="F290" s="59"/>
      <c r="G290" s="65"/>
      <c r="H290" s="66"/>
    </row>
    <row r="291" spans="1:8">
      <c r="A291" s="61" t="s">
        <v>186</v>
      </c>
      <c r="B291" s="62" t="s">
        <v>356</v>
      </c>
      <c r="C291" s="37"/>
      <c r="D291" s="63"/>
      <c r="E291" s="64"/>
      <c r="F291" s="59"/>
      <c r="G291" s="65"/>
      <c r="H291" s="66"/>
    </row>
    <row r="292" spans="1:8">
      <c r="A292" s="61" t="s">
        <v>186</v>
      </c>
      <c r="B292" s="62" t="s">
        <v>357</v>
      </c>
      <c r="C292" s="37"/>
      <c r="D292" s="63"/>
      <c r="E292" s="64"/>
      <c r="F292" s="59"/>
      <c r="G292" s="65"/>
      <c r="H292" s="66"/>
    </row>
    <row r="293" spans="1:8">
      <c r="A293" s="61" t="s">
        <v>186</v>
      </c>
      <c r="B293" s="62" t="s">
        <v>358</v>
      </c>
      <c r="C293" s="37"/>
      <c r="D293" s="63"/>
      <c r="E293" s="64"/>
      <c r="F293" s="59"/>
      <c r="G293" s="65"/>
      <c r="H293" s="66"/>
    </row>
    <row r="294" spans="1:8">
      <c r="A294" s="61">
        <v>6</v>
      </c>
      <c r="B294" s="62" t="s">
        <v>359</v>
      </c>
      <c r="C294" s="37"/>
      <c r="D294" s="63"/>
      <c r="E294" s="64"/>
      <c r="F294" s="59"/>
      <c r="G294" s="65"/>
      <c r="H294" s="66"/>
    </row>
    <row r="295" spans="1:8">
      <c r="A295" s="61" t="s">
        <v>722</v>
      </c>
      <c r="B295" s="62" t="s">
        <v>360</v>
      </c>
      <c r="C295" s="37" t="s">
        <v>322</v>
      </c>
      <c r="D295" s="63">
        <v>30</v>
      </c>
      <c r="E295" s="64"/>
      <c r="F295" s="59"/>
      <c r="G295" s="116" t="s">
        <v>350</v>
      </c>
      <c r="H295" s="66"/>
    </row>
    <row r="296" spans="1:8">
      <c r="A296" s="61" t="s">
        <v>723</v>
      </c>
      <c r="B296" s="62" t="s">
        <v>361</v>
      </c>
      <c r="C296" s="37" t="s">
        <v>322</v>
      </c>
      <c r="D296" s="63">
        <v>155</v>
      </c>
      <c r="E296" s="64"/>
      <c r="F296" s="59"/>
      <c r="G296" s="116" t="s">
        <v>350</v>
      </c>
      <c r="H296" s="66"/>
    </row>
    <row r="297" spans="1:8">
      <c r="A297" s="61" t="s">
        <v>724</v>
      </c>
      <c r="B297" s="62" t="s">
        <v>325</v>
      </c>
      <c r="C297" s="37" t="s">
        <v>0</v>
      </c>
      <c r="D297" s="63">
        <v>1</v>
      </c>
      <c r="E297" s="64"/>
      <c r="F297" s="59"/>
      <c r="G297" s="116" t="s">
        <v>350</v>
      </c>
      <c r="H297" s="66"/>
    </row>
    <row r="298" spans="1:8">
      <c r="A298" s="61">
        <v>7</v>
      </c>
      <c r="B298" s="62" t="s">
        <v>362</v>
      </c>
      <c r="C298" s="37"/>
      <c r="D298" s="63"/>
      <c r="E298" s="64"/>
      <c r="F298" s="59"/>
      <c r="G298" s="65"/>
      <c r="H298" s="66"/>
    </row>
    <row r="299" spans="1:8">
      <c r="A299" s="61" t="s">
        <v>725</v>
      </c>
      <c r="B299" s="62" t="s">
        <v>363</v>
      </c>
      <c r="C299" s="37" t="s">
        <v>322</v>
      </c>
      <c r="D299" s="63">
        <v>10</v>
      </c>
      <c r="E299" s="64"/>
      <c r="F299" s="59"/>
      <c r="G299" s="65" t="s">
        <v>364</v>
      </c>
      <c r="H299" s="66"/>
    </row>
    <row r="300" spans="1:8">
      <c r="A300" s="61" t="s">
        <v>726</v>
      </c>
      <c r="B300" s="62" t="s">
        <v>365</v>
      </c>
      <c r="C300" s="37" t="s">
        <v>322</v>
      </c>
      <c r="D300" s="63">
        <v>30</v>
      </c>
      <c r="E300" s="64"/>
      <c r="F300" s="59"/>
      <c r="G300" s="65" t="s">
        <v>364</v>
      </c>
      <c r="H300" s="66"/>
    </row>
    <row r="301" spans="1:8">
      <c r="A301" s="61" t="s">
        <v>727</v>
      </c>
      <c r="B301" s="62" t="s">
        <v>366</v>
      </c>
      <c r="C301" s="37" t="s">
        <v>0</v>
      </c>
      <c r="D301" s="63">
        <v>1</v>
      </c>
      <c r="E301" s="64"/>
      <c r="F301" s="59"/>
      <c r="G301" s="65" t="s">
        <v>364</v>
      </c>
      <c r="H301" s="66"/>
    </row>
    <row r="302" spans="1:8">
      <c r="A302" s="61">
        <v>8</v>
      </c>
      <c r="B302" s="62" t="s">
        <v>367</v>
      </c>
      <c r="C302" s="37" t="s">
        <v>0</v>
      </c>
      <c r="D302" s="63">
        <v>1</v>
      </c>
      <c r="E302" s="64"/>
      <c r="F302" s="59"/>
      <c r="G302" s="65"/>
      <c r="H302" s="66"/>
    </row>
    <row r="303" spans="1:8">
      <c r="A303" s="61" t="s">
        <v>186</v>
      </c>
      <c r="B303" s="62" t="s">
        <v>368</v>
      </c>
      <c r="C303" s="37"/>
      <c r="D303" s="63"/>
      <c r="E303" s="64"/>
      <c r="F303" s="59"/>
      <c r="G303" s="65"/>
      <c r="H303" s="66"/>
    </row>
    <row r="304" spans="1:8">
      <c r="A304" s="61">
        <v>9</v>
      </c>
      <c r="B304" s="62" t="s">
        <v>369</v>
      </c>
      <c r="C304" s="37" t="s">
        <v>0</v>
      </c>
      <c r="D304" s="63">
        <v>1</v>
      </c>
      <c r="E304" s="64"/>
      <c r="F304" s="59"/>
      <c r="G304" s="65"/>
      <c r="H304" s="66"/>
    </row>
    <row r="305" spans="1:8">
      <c r="A305" s="61">
        <v>10</v>
      </c>
      <c r="B305" s="62" t="s">
        <v>370</v>
      </c>
      <c r="C305" s="37" t="s">
        <v>0</v>
      </c>
      <c r="D305" s="63">
        <v>1</v>
      </c>
      <c r="E305" s="64"/>
      <c r="F305" s="59"/>
      <c r="G305" s="65"/>
      <c r="H305" s="66"/>
    </row>
    <row r="306" spans="1:8">
      <c r="A306" s="61" t="s">
        <v>186</v>
      </c>
      <c r="B306" s="62" t="s">
        <v>335</v>
      </c>
      <c r="C306" s="37"/>
      <c r="D306" s="63"/>
      <c r="E306" s="64"/>
      <c r="F306" s="59"/>
      <c r="G306" s="65"/>
      <c r="H306" s="66"/>
    </row>
    <row r="307" spans="1:8">
      <c r="A307" s="61" t="s">
        <v>186</v>
      </c>
      <c r="B307" s="62" t="s">
        <v>336</v>
      </c>
      <c r="C307" s="37"/>
      <c r="D307" s="63"/>
      <c r="E307" s="64"/>
      <c r="F307" s="59"/>
      <c r="G307" s="65"/>
      <c r="H307" s="66"/>
    </row>
    <row r="308" spans="1:8">
      <c r="A308" s="61">
        <v>11</v>
      </c>
      <c r="B308" s="62" t="s">
        <v>371</v>
      </c>
      <c r="C308" s="37" t="s">
        <v>0</v>
      </c>
      <c r="D308" s="63">
        <v>1</v>
      </c>
      <c r="E308" s="64"/>
      <c r="F308" s="59"/>
      <c r="G308" s="65"/>
      <c r="H308" s="66"/>
    </row>
    <row r="309" spans="1:8">
      <c r="A309" s="61">
        <v>12</v>
      </c>
      <c r="B309" s="62" t="s">
        <v>309</v>
      </c>
      <c r="C309" s="37" t="s">
        <v>0</v>
      </c>
      <c r="D309" s="63">
        <v>1</v>
      </c>
      <c r="E309" s="64"/>
      <c r="F309" s="59"/>
      <c r="G309" s="65"/>
      <c r="H309" s="66"/>
    </row>
    <row r="310" spans="1:8">
      <c r="A310" s="61">
        <v>13</v>
      </c>
      <c r="B310" s="62" t="s">
        <v>312</v>
      </c>
      <c r="C310" s="37" t="s">
        <v>0</v>
      </c>
      <c r="D310" s="63">
        <v>1</v>
      </c>
      <c r="E310" s="64"/>
      <c r="F310" s="59"/>
      <c r="G310" s="65"/>
      <c r="H310" s="66"/>
    </row>
    <row r="311" spans="1:8">
      <c r="A311" s="61">
        <v>14</v>
      </c>
      <c r="B311" s="62" t="s">
        <v>340</v>
      </c>
      <c r="C311" s="37" t="s">
        <v>0</v>
      </c>
      <c r="D311" s="63">
        <v>1</v>
      </c>
      <c r="E311" s="64"/>
      <c r="F311" s="59"/>
      <c r="G311" s="65"/>
      <c r="H311" s="66"/>
    </row>
    <row r="312" spans="1:8">
      <c r="A312" s="48" t="s">
        <v>186</v>
      </c>
      <c r="B312" s="57" t="s">
        <v>89</v>
      </c>
      <c r="C312" s="50"/>
      <c r="D312" s="51"/>
      <c r="E312" s="52"/>
      <c r="F312" s="59"/>
      <c r="G312" s="53"/>
      <c r="H312" s="66"/>
    </row>
    <row r="313" spans="1:8" s="47" customFormat="1">
      <c r="A313" s="68" t="s">
        <v>644</v>
      </c>
      <c r="B313" s="69" t="s">
        <v>372</v>
      </c>
      <c r="C313" s="70"/>
      <c r="D313" s="74"/>
      <c r="E313" s="72"/>
      <c r="F313" s="45"/>
      <c r="G313" s="73"/>
      <c r="H313" s="66"/>
    </row>
    <row r="314" spans="1:8">
      <c r="A314" s="61">
        <v>1</v>
      </c>
      <c r="B314" s="62" t="s">
        <v>373</v>
      </c>
      <c r="C314" s="37" t="s">
        <v>184</v>
      </c>
      <c r="D314" s="75">
        <v>1</v>
      </c>
      <c r="E314" s="76"/>
      <c r="F314" s="59"/>
      <c r="G314" s="65" t="s">
        <v>374</v>
      </c>
      <c r="H314" s="66"/>
    </row>
    <row r="315" spans="1:8">
      <c r="A315" s="61">
        <v>2</v>
      </c>
      <c r="B315" s="62" t="s">
        <v>375</v>
      </c>
      <c r="C315" s="37" t="s">
        <v>184</v>
      </c>
      <c r="D315" s="75">
        <v>1</v>
      </c>
      <c r="E315" s="64"/>
      <c r="F315" s="59"/>
      <c r="G315" s="56" t="s">
        <v>374</v>
      </c>
      <c r="H315" s="66"/>
    </row>
    <row r="316" spans="1:8">
      <c r="A316" s="61">
        <v>3</v>
      </c>
      <c r="B316" s="62" t="s">
        <v>376</v>
      </c>
      <c r="C316" s="37" t="s">
        <v>294</v>
      </c>
      <c r="D316" s="63">
        <v>1</v>
      </c>
      <c r="E316" s="64"/>
      <c r="F316" s="59"/>
      <c r="G316" s="65" t="s">
        <v>374</v>
      </c>
      <c r="H316" s="66"/>
    </row>
    <row r="317" spans="1:8">
      <c r="A317" s="61" t="s">
        <v>186</v>
      </c>
      <c r="B317" s="62"/>
      <c r="C317" s="37"/>
      <c r="D317" s="63"/>
      <c r="E317" s="77"/>
      <c r="F317" s="59"/>
      <c r="G317" s="65" t="s">
        <v>377</v>
      </c>
      <c r="H317" s="66"/>
    </row>
    <row r="318" spans="1:8">
      <c r="A318" s="61">
        <v>4</v>
      </c>
      <c r="B318" s="62" t="s">
        <v>378</v>
      </c>
      <c r="C318" s="37" t="s">
        <v>310</v>
      </c>
      <c r="D318" s="63">
        <v>1</v>
      </c>
      <c r="E318" s="64"/>
      <c r="F318" s="59"/>
      <c r="G318" s="65"/>
      <c r="H318" s="66"/>
    </row>
    <row r="319" spans="1:8">
      <c r="A319" s="61">
        <v>5</v>
      </c>
      <c r="B319" s="62" t="s">
        <v>379</v>
      </c>
      <c r="C319" s="37" t="s">
        <v>253</v>
      </c>
      <c r="D319" s="63">
        <v>5</v>
      </c>
      <c r="E319" s="64"/>
      <c r="F319" s="59"/>
      <c r="G319" s="65" t="s">
        <v>380</v>
      </c>
      <c r="H319" s="66"/>
    </row>
    <row r="320" spans="1:8">
      <c r="A320" s="61" t="s">
        <v>186</v>
      </c>
      <c r="B320" s="62"/>
      <c r="C320" s="37"/>
      <c r="D320" s="63"/>
      <c r="E320" s="64"/>
      <c r="F320" s="59"/>
      <c r="G320" s="65" t="s">
        <v>190</v>
      </c>
      <c r="H320" s="66"/>
    </row>
    <row r="321" spans="1:8">
      <c r="A321" s="61">
        <v>6</v>
      </c>
      <c r="B321" s="62" t="s">
        <v>381</v>
      </c>
      <c r="C321" s="37" t="s">
        <v>382</v>
      </c>
      <c r="D321" s="63"/>
      <c r="E321" s="64"/>
      <c r="F321" s="59"/>
      <c r="G321" s="65" t="s">
        <v>382</v>
      </c>
      <c r="H321" s="66"/>
    </row>
    <row r="322" spans="1:8">
      <c r="A322" s="61" t="s">
        <v>722</v>
      </c>
      <c r="B322" s="62" t="s">
        <v>383</v>
      </c>
      <c r="C322" s="37" t="s">
        <v>253</v>
      </c>
      <c r="D322" s="63">
        <v>280</v>
      </c>
      <c r="E322" s="64"/>
      <c r="F322" s="59"/>
      <c r="G322" s="116" t="s">
        <v>384</v>
      </c>
      <c r="H322" s="66"/>
    </row>
    <row r="323" spans="1:8">
      <c r="A323" s="61" t="s">
        <v>723</v>
      </c>
      <c r="B323" s="62" t="s">
        <v>385</v>
      </c>
      <c r="C323" s="37" t="s">
        <v>253</v>
      </c>
      <c r="D323" s="63">
        <v>40</v>
      </c>
      <c r="E323" s="64"/>
      <c r="F323" s="59"/>
      <c r="G323" s="116" t="s">
        <v>254</v>
      </c>
      <c r="H323" s="66"/>
    </row>
    <row r="324" spans="1:8">
      <c r="A324" s="61" t="s">
        <v>724</v>
      </c>
      <c r="B324" s="62" t="s">
        <v>386</v>
      </c>
      <c r="C324" s="37" t="s">
        <v>387</v>
      </c>
      <c r="D324" s="63">
        <v>1</v>
      </c>
      <c r="E324" s="64"/>
      <c r="F324" s="59"/>
      <c r="G324" s="116" t="s">
        <v>384</v>
      </c>
      <c r="H324" s="66"/>
    </row>
    <row r="325" spans="1:8">
      <c r="A325" s="61">
        <v>7</v>
      </c>
      <c r="B325" s="62" t="s">
        <v>388</v>
      </c>
      <c r="C325" s="37" t="s">
        <v>387</v>
      </c>
      <c r="D325" s="63">
        <v>1</v>
      </c>
      <c r="E325" s="64"/>
      <c r="F325" s="59"/>
      <c r="G325" s="65" t="s">
        <v>314</v>
      </c>
      <c r="H325" s="66"/>
    </row>
    <row r="326" spans="1:8">
      <c r="A326" s="61">
        <v>8</v>
      </c>
      <c r="B326" s="62" t="s">
        <v>389</v>
      </c>
      <c r="C326" s="37" t="s">
        <v>387</v>
      </c>
      <c r="D326" s="63">
        <v>1</v>
      </c>
      <c r="E326" s="64"/>
      <c r="F326" s="59"/>
      <c r="G326" s="65" t="s">
        <v>390</v>
      </c>
      <c r="H326" s="66"/>
    </row>
    <row r="327" spans="1:8">
      <c r="A327" s="61" t="s">
        <v>186</v>
      </c>
      <c r="B327" s="62" t="s">
        <v>391</v>
      </c>
      <c r="C327" s="37"/>
      <c r="D327" s="63"/>
      <c r="E327" s="64"/>
      <c r="F327" s="59"/>
      <c r="G327" s="65" t="s">
        <v>392</v>
      </c>
      <c r="H327" s="66"/>
    </row>
    <row r="328" spans="1:8">
      <c r="A328" s="61" t="s">
        <v>186</v>
      </c>
      <c r="B328" s="62"/>
      <c r="C328" s="37"/>
      <c r="D328" s="63"/>
      <c r="E328" s="64"/>
      <c r="F328" s="59"/>
      <c r="G328" s="65" t="s">
        <v>393</v>
      </c>
      <c r="H328" s="66"/>
    </row>
    <row r="329" spans="1:8">
      <c r="A329" s="61">
        <v>9</v>
      </c>
      <c r="B329" s="62" t="s">
        <v>394</v>
      </c>
      <c r="C329" s="37" t="s">
        <v>294</v>
      </c>
      <c r="D329" s="63">
        <v>8</v>
      </c>
      <c r="E329" s="64"/>
      <c r="F329" s="59"/>
      <c r="G329" s="65" t="s">
        <v>395</v>
      </c>
      <c r="H329" s="66"/>
    </row>
    <row r="330" spans="1:8">
      <c r="A330" s="61" t="s">
        <v>186</v>
      </c>
      <c r="B330" s="62"/>
      <c r="C330" s="37"/>
      <c r="D330" s="63"/>
      <c r="E330" s="77"/>
      <c r="F330" s="59"/>
      <c r="G330" s="65" t="s">
        <v>190</v>
      </c>
      <c r="H330" s="66"/>
    </row>
    <row r="331" spans="1:8">
      <c r="A331" s="61" t="s">
        <v>186</v>
      </c>
      <c r="B331" s="62"/>
      <c r="C331" s="37"/>
      <c r="D331" s="63"/>
      <c r="E331" s="64"/>
      <c r="F331" s="59"/>
      <c r="G331" s="65" t="s">
        <v>377</v>
      </c>
      <c r="H331" s="66"/>
    </row>
    <row r="332" spans="1:8">
      <c r="A332" s="61">
        <v>10</v>
      </c>
      <c r="B332" s="62" t="s">
        <v>396</v>
      </c>
      <c r="C332" s="37" t="s">
        <v>0</v>
      </c>
      <c r="D332" s="63">
        <v>2</v>
      </c>
      <c r="E332" s="64"/>
      <c r="F332" s="59"/>
      <c r="G332" s="65" t="s">
        <v>397</v>
      </c>
      <c r="H332" s="66"/>
    </row>
    <row r="333" spans="1:8">
      <c r="A333" s="61" t="s">
        <v>186</v>
      </c>
      <c r="B333" s="62" t="s">
        <v>398</v>
      </c>
      <c r="C333" s="37"/>
      <c r="D333" s="63"/>
      <c r="E333" s="64"/>
      <c r="F333" s="59"/>
      <c r="G333" s="65" t="s">
        <v>377</v>
      </c>
      <c r="H333" s="66"/>
    </row>
    <row r="334" spans="1:8">
      <c r="A334" s="61">
        <v>11</v>
      </c>
      <c r="B334" s="62" t="s">
        <v>399</v>
      </c>
      <c r="C334" s="37" t="s">
        <v>322</v>
      </c>
      <c r="D334" s="63">
        <v>280</v>
      </c>
      <c r="E334" s="64"/>
      <c r="F334" s="59"/>
      <c r="G334" s="65" t="s">
        <v>400</v>
      </c>
      <c r="H334" s="66"/>
    </row>
    <row r="335" spans="1:8">
      <c r="A335" s="61" t="s">
        <v>186</v>
      </c>
      <c r="B335" s="62"/>
      <c r="C335" s="37"/>
      <c r="D335" s="63"/>
      <c r="E335" s="64"/>
      <c r="F335" s="59"/>
      <c r="G335" s="65" t="s">
        <v>397</v>
      </c>
      <c r="H335" s="66"/>
    </row>
    <row r="336" spans="1:8">
      <c r="A336" s="61" t="s">
        <v>186</v>
      </c>
      <c r="B336" s="62"/>
      <c r="C336" s="37"/>
      <c r="D336" s="63"/>
      <c r="E336" s="64"/>
      <c r="F336" s="59"/>
      <c r="G336" s="65" t="s">
        <v>377</v>
      </c>
      <c r="H336" s="66"/>
    </row>
    <row r="337" spans="1:8">
      <c r="A337" s="61">
        <v>12</v>
      </c>
      <c r="B337" s="62" t="s">
        <v>401</v>
      </c>
      <c r="C337" s="37" t="s">
        <v>253</v>
      </c>
      <c r="D337" s="63">
        <v>120</v>
      </c>
      <c r="E337" s="64"/>
      <c r="F337" s="59"/>
      <c r="G337" s="65" t="s">
        <v>400</v>
      </c>
      <c r="H337" s="66"/>
    </row>
    <row r="338" spans="1:8">
      <c r="A338" s="61" t="s">
        <v>186</v>
      </c>
      <c r="B338" s="62" t="s">
        <v>402</v>
      </c>
      <c r="C338" s="37"/>
      <c r="D338" s="63"/>
      <c r="E338" s="64"/>
      <c r="F338" s="59"/>
      <c r="G338" s="65" t="s">
        <v>397</v>
      </c>
      <c r="H338" s="66"/>
    </row>
    <row r="339" spans="1:8">
      <c r="A339" s="61" t="s">
        <v>186</v>
      </c>
      <c r="B339" s="62"/>
      <c r="C339" s="37"/>
      <c r="D339" s="63"/>
      <c r="E339" s="64"/>
      <c r="F339" s="59"/>
      <c r="G339" s="65" t="s">
        <v>377</v>
      </c>
      <c r="H339" s="66"/>
    </row>
    <row r="340" spans="1:8">
      <c r="A340" s="61">
        <v>13</v>
      </c>
      <c r="B340" s="62" t="s">
        <v>403</v>
      </c>
      <c r="C340" s="37" t="s">
        <v>404</v>
      </c>
      <c r="D340" s="63">
        <v>4</v>
      </c>
      <c r="E340" s="64"/>
      <c r="F340" s="59"/>
      <c r="G340" s="65"/>
      <c r="H340" s="66"/>
    </row>
    <row r="341" spans="1:8">
      <c r="A341" s="61">
        <v>14</v>
      </c>
      <c r="B341" s="62" t="s">
        <v>405</v>
      </c>
      <c r="C341" s="37" t="s">
        <v>0</v>
      </c>
      <c r="D341" s="63">
        <v>1</v>
      </c>
      <c r="E341" s="64"/>
      <c r="F341" s="59"/>
      <c r="G341" s="65"/>
      <c r="H341" s="66"/>
    </row>
    <row r="342" spans="1:8">
      <c r="A342" s="61">
        <v>15</v>
      </c>
      <c r="B342" s="62" t="s">
        <v>406</v>
      </c>
      <c r="C342" s="37" t="s">
        <v>0</v>
      </c>
      <c r="D342" s="63">
        <v>1</v>
      </c>
      <c r="E342" s="64"/>
      <c r="F342" s="59"/>
      <c r="G342" s="65"/>
      <c r="H342" s="66"/>
    </row>
    <row r="343" spans="1:8">
      <c r="A343" s="61">
        <v>16</v>
      </c>
      <c r="B343" s="62" t="s">
        <v>407</v>
      </c>
      <c r="C343" s="37" t="s">
        <v>0</v>
      </c>
      <c r="D343" s="63">
        <v>1</v>
      </c>
      <c r="E343" s="64"/>
      <c r="F343" s="59"/>
      <c r="G343" s="65"/>
      <c r="H343" s="66"/>
    </row>
    <row r="344" spans="1:8">
      <c r="A344" s="61">
        <v>17</v>
      </c>
      <c r="B344" s="62" t="s">
        <v>408</v>
      </c>
      <c r="C344" s="37" t="s">
        <v>409</v>
      </c>
      <c r="D344" s="63">
        <v>2</v>
      </c>
      <c r="E344" s="64"/>
      <c r="F344" s="59"/>
      <c r="G344" s="65"/>
      <c r="H344" s="66"/>
    </row>
    <row r="345" spans="1:8">
      <c r="A345" s="61">
        <v>18</v>
      </c>
      <c r="B345" s="62" t="s">
        <v>410</v>
      </c>
      <c r="C345" s="37" t="s">
        <v>409</v>
      </c>
      <c r="D345" s="63">
        <v>1</v>
      </c>
      <c r="E345" s="64"/>
      <c r="F345" s="59"/>
      <c r="G345" s="65"/>
      <c r="H345" s="66"/>
    </row>
    <row r="346" spans="1:8">
      <c r="A346" s="61">
        <v>19</v>
      </c>
      <c r="B346" s="62" t="s">
        <v>411</v>
      </c>
      <c r="C346" s="37" t="s">
        <v>178</v>
      </c>
      <c r="D346" s="63">
        <v>1</v>
      </c>
      <c r="E346" s="64"/>
      <c r="F346" s="59"/>
      <c r="G346" s="65"/>
      <c r="H346" s="66"/>
    </row>
    <row r="347" spans="1:8">
      <c r="A347" s="61">
        <v>20</v>
      </c>
      <c r="B347" s="62" t="s">
        <v>412</v>
      </c>
      <c r="C347" s="37" t="s">
        <v>178</v>
      </c>
      <c r="D347" s="63">
        <v>1</v>
      </c>
      <c r="E347" s="64"/>
      <c r="F347" s="59"/>
      <c r="G347" s="65"/>
      <c r="H347" s="66"/>
    </row>
    <row r="348" spans="1:8">
      <c r="A348" s="61">
        <v>21</v>
      </c>
      <c r="B348" s="62" t="s">
        <v>309</v>
      </c>
      <c r="C348" s="37" t="s">
        <v>0</v>
      </c>
      <c r="D348" s="63">
        <v>1</v>
      </c>
      <c r="E348" s="64"/>
      <c r="F348" s="59"/>
      <c r="G348" s="65"/>
      <c r="H348" s="66"/>
    </row>
    <row r="349" spans="1:8">
      <c r="A349" s="61">
        <v>22</v>
      </c>
      <c r="B349" s="62" t="s">
        <v>413</v>
      </c>
      <c r="C349" s="37" t="s">
        <v>387</v>
      </c>
      <c r="D349" s="63">
        <v>1</v>
      </c>
      <c r="E349" s="64"/>
      <c r="F349" s="59"/>
      <c r="G349" s="65"/>
      <c r="H349" s="66"/>
    </row>
    <row r="350" spans="1:8">
      <c r="A350" s="61">
        <v>23</v>
      </c>
      <c r="B350" s="62" t="s">
        <v>414</v>
      </c>
      <c r="C350" s="37" t="s">
        <v>387</v>
      </c>
      <c r="D350" s="63">
        <v>1</v>
      </c>
      <c r="E350" s="64"/>
      <c r="F350" s="59"/>
      <c r="G350" s="65"/>
      <c r="H350" s="66"/>
    </row>
    <row r="351" spans="1:8">
      <c r="A351" s="61">
        <v>24</v>
      </c>
      <c r="B351" s="62" t="s">
        <v>415</v>
      </c>
      <c r="C351" s="37" t="s">
        <v>387</v>
      </c>
      <c r="D351" s="63">
        <v>1</v>
      </c>
      <c r="E351" s="64"/>
      <c r="F351" s="59"/>
      <c r="G351" s="65"/>
      <c r="H351" s="66"/>
    </row>
    <row r="352" spans="1:8">
      <c r="A352" s="61">
        <v>25</v>
      </c>
      <c r="B352" s="62" t="s">
        <v>416</v>
      </c>
      <c r="C352" s="37" t="s">
        <v>387</v>
      </c>
      <c r="D352" s="63">
        <v>1</v>
      </c>
      <c r="E352" s="64"/>
      <c r="F352" s="59"/>
      <c r="G352" s="65"/>
      <c r="H352" s="66"/>
    </row>
    <row r="353" spans="1:8">
      <c r="A353" s="48">
        <v>26</v>
      </c>
      <c r="B353" s="49" t="s">
        <v>417</v>
      </c>
      <c r="C353" s="50" t="s">
        <v>387</v>
      </c>
      <c r="D353" s="63">
        <v>1</v>
      </c>
      <c r="E353" s="52"/>
      <c r="F353" s="59"/>
      <c r="G353" s="53"/>
      <c r="H353" s="66"/>
    </row>
    <row r="354" spans="1:8">
      <c r="A354" s="48">
        <v>27</v>
      </c>
      <c r="B354" s="62" t="s">
        <v>418</v>
      </c>
      <c r="C354" s="50" t="s">
        <v>0</v>
      </c>
      <c r="D354" s="63">
        <v>1</v>
      </c>
      <c r="E354" s="52"/>
      <c r="F354" s="59"/>
      <c r="G354" s="53"/>
      <c r="H354" s="66"/>
    </row>
    <row r="355" spans="1:8">
      <c r="A355" s="61">
        <v>28</v>
      </c>
      <c r="B355" s="62" t="s">
        <v>419</v>
      </c>
      <c r="C355" s="37" t="s">
        <v>0</v>
      </c>
      <c r="D355" s="63">
        <v>1</v>
      </c>
      <c r="E355" s="64"/>
      <c r="F355" s="59"/>
      <c r="G355" s="65"/>
      <c r="H355" s="66"/>
    </row>
    <row r="356" spans="1:8">
      <c r="A356" s="61">
        <v>29</v>
      </c>
      <c r="B356" s="62" t="s">
        <v>420</v>
      </c>
      <c r="C356" s="37" t="s">
        <v>0</v>
      </c>
      <c r="D356" s="63">
        <v>1</v>
      </c>
      <c r="E356" s="64"/>
      <c r="F356" s="59"/>
      <c r="G356" s="65"/>
      <c r="H356" s="66"/>
    </row>
    <row r="357" spans="1:8">
      <c r="A357" s="61" t="s">
        <v>186</v>
      </c>
      <c r="B357" s="57" t="s">
        <v>89</v>
      </c>
      <c r="C357" s="37"/>
      <c r="D357" s="63"/>
      <c r="E357" s="64"/>
      <c r="F357" s="59"/>
      <c r="G357" s="65"/>
      <c r="H357" s="66"/>
    </row>
    <row r="358" spans="1:8">
      <c r="A358" s="61"/>
      <c r="B358" s="76" t="s">
        <v>421</v>
      </c>
      <c r="C358" s="37"/>
      <c r="D358" s="63"/>
      <c r="E358" s="64"/>
      <c r="F358" s="78"/>
      <c r="G358" s="65"/>
      <c r="H358" s="66"/>
    </row>
    <row r="359" spans="1:8" s="47" customFormat="1">
      <c r="A359" s="41" t="s">
        <v>422</v>
      </c>
      <c r="B359" s="42" t="s">
        <v>423</v>
      </c>
      <c r="C359" s="43"/>
      <c r="D359" s="44"/>
      <c r="E359" s="45"/>
      <c r="F359" s="45"/>
      <c r="G359" s="46"/>
      <c r="H359" s="66"/>
    </row>
    <row r="360" spans="1:8" s="47" customFormat="1">
      <c r="A360" s="79" t="s">
        <v>60</v>
      </c>
      <c r="B360" s="80" t="s">
        <v>424</v>
      </c>
      <c r="C360" s="79"/>
      <c r="D360" s="74"/>
      <c r="E360" s="81"/>
      <c r="F360" s="81"/>
      <c r="G360" s="46"/>
      <c r="H360" s="66"/>
    </row>
    <row r="361" spans="1:8">
      <c r="A361" s="82">
        <v>1</v>
      </c>
      <c r="B361" s="83" t="s">
        <v>425</v>
      </c>
      <c r="C361" s="84" t="s">
        <v>426</v>
      </c>
      <c r="D361" s="75">
        <v>11</v>
      </c>
      <c r="E361" s="85"/>
      <c r="F361" s="59"/>
      <c r="G361" s="53" t="s">
        <v>427</v>
      </c>
      <c r="H361" s="66"/>
    </row>
    <row r="362" spans="1:8">
      <c r="A362" s="82">
        <v>2</v>
      </c>
      <c r="B362" s="83" t="s">
        <v>428</v>
      </c>
      <c r="C362" s="84" t="s">
        <v>409</v>
      </c>
      <c r="D362" s="75">
        <v>1</v>
      </c>
      <c r="E362" s="85"/>
      <c r="F362" s="59"/>
      <c r="G362" s="53" t="s">
        <v>427</v>
      </c>
      <c r="H362" s="66"/>
    </row>
    <row r="363" spans="1:8">
      <c r="A363" s="82">
        <v>3</v>
      </c>
      <c r="B363" s="83" t="s">
        <v>429</v>
      </c>
      <c r="C363" s="84" t="s">
        <v>184</v>
      </c>
      <c r="D363" s="75">
        <v>13</v>
      </c>
      <c r="E363" s="85"/>
      <c r="F363" s="59"/>
      <c r="G363" s="53" t="s">
        <v>427</v>
      </c>
      <c r="H363" s="66"/>
    </row>
    <row r="364" spans="1:8">
      <c r="A364" s="82">
        <v>4</v>
      </c>
      <c r="B364" s="83" t="s">
        <v>430</v>
      </c>
      <c r="C364" s="84" t="s">
        <v>63</v>
      </c>
      <c r="D364" s="75">
        <v>1200</v>
      </c>
      <c r="E364" s="85"/>
      <c r="F364" s="59"/>
      <c r="G364" s="53" t="s">
        <v>427</v>
      </c>
      <c r="H364" s="66"/>
    </row>
    <row r="365" spans="1:8">
      <c r="A365" s="82">
        <v>5</v>
      </c>
      <c r="B365" s="83" t="s">
        <v>431</v>
      </c>
      <c r="C365" s="84" t="s">
        <v>63</v>
      </c>
      <c r="D365" s="75">
        <v>800</v>
      </c>
      <c r="E365" s="85"/>
      <c r="F365" s="59"/>
      <c r="G365" s="53" t="s">
        <v>427</v>
      </c>
      <c r="H365" s="66"/>
    </row>
    <row r="366" spans="1:8">
      <c r="A366" s="82">
        <v>6</v>
      </c>
      <c r="B366" s="83" t="s">
        <v>432</v>
      </c>
      <c r="C366" s="84" t="s">
        <v>63</v>
      </c>
      <c r="D366" s="75">
        <v>700</v>
      </c>
      <c r="E366" s="86"/>
      <c r="F366" s="59"/>
      <c r="G366" s="53"/>
      <c r="H366" s="66"/>
    </row>
    <row r="367" spans="1:8">
      <c r="A367" s="82">
        <v>7</v>
      </c>
      <c r="B367" s="83" t="s">
        <v>433</v>
      </c>
      <c r="C367" s="84" t="s">
        <v>63</v>
      </c>
      <c r="D367" s="75">
        <v>50</v>
      </c>
      <c r="E367" s="86"/>
      <c r="F367" s="59"/>
      <c r="G367" s="53"/>
      <c r="H367" s="66"/>
    </row>
    <row r="368" spans="1:8">
      <c r="A368" s="82">
        <v>8</v>
      </c>
      <c r="B368" s="83" t="s">
        <v>434</v>
      </c>
      <c r="C368" s="84" t="s">
        <v>0</v>
      </c>
      <c r="D368" s="75">
        <v>1</v>
      </c>
      <c r="E368" s="86"/>
      <c r="F368" s="59"/>
      <c r="G368" s="53"/>
      <c r="H368" s="66"/>
    </row>
    <row r="369" spans="1:8">
      <c r="A369" s="82">
        <v>9</v>
      </c>
      <c r="B369" s="83" t="s">
        <v>435</v>
      </c>
      <c r="C369" s="84" t="s">
        <v>0</v>
      </c>
      <c r="D369" s="75">
        <v>1</v>
      </c>
      <c r="E369" s="86"/>
      <c r="F369" s="59"/>
      <c r="G369" s="53"/>
      <c r="H369" s="66"/>
    </row>
    <row r="370" spans="1:8">
      <c r="A370" s="82">
        <v>10</v>
      </c>
      <c r="B370" s="83" t="s">
        <v>436</v>
      </c>
      <c r="C370" s="84" t="s">
        <v>0</v>
      </c>
      <c r="D370" s="75">
        <v>1</v>
      </c>
      <c r="E370" s="86"/>
      <c r="F370" s="59"/>
      <c r="G370" s="53"/>
      <c r="H370" s="66"/>
    </row>
    <row r="371" spans="1:8">
      <c r="A371" s="82">
        <v>11</v>
      </c>
      <c r="B371" s="83" t="s">
        <v>437</v>
      </c>
      <c r="C371" s="84" t="s">
        <v>0</v>
      </c>
      <c r="D371" s="75">
        <v>1</v>
      </c>
      <c r="E371" s="86"/>
      <c r="F371" s="59"/>
      <c r="G371" s="53"/>
      <c r="H371" s="66"/>
    </row>
    <row r="372" spans="1:8">
      <c r="A372" s="82"/>
      <c r="B372" s="87" t="s">
        <v>89</v>
      </c>
      <c r="C372" s="84"/>
      <c r="D372" s="75"/>
      <c r="E372" s="86"/>
      <c r="F372" s="59"/>
      <c r="G372" s="53"/>
      <c r="H372" s="66"/>
    </row>
    <row r="373" spans="1:8" s="47" customFormat="1">
      <c r="A373" s="88" t="s">
        <v>90</v>
      </c>
      <c r="B373" s="80" t="s">
        <v>438</v>
      </c>
      <c r="C373" s="79"/>
      <c r="D373" s="74"/>
      <c r="E373" s="89"/>
      <c r="F373" s="60"/>
      <c r="G373" s="46"/>
      <c r="H373" s="66"/>
    </row>
    <row r="374" spans="1:8">
      <c r="A374" s="82">
        <v>1</v>
      </c>
      <c r="B374" s="83" t="s">
        <v>439</v>
      </c>
      <c r="C374" s="84" t="s">
        <v>131</v>
      </c>
      <c r="D374" s="75">
        <v>1</v>
      </c>
      <c r="E374" s="85"/>
      <c r="F374" s="59"/>
      <c r="G374" s="53"/>
      <c r="H374" s="66"/>
    </row>
    <row r="375" spans="1:8">
      <c r="A375" s="82">
        <v>2</v>
      </c>
      <c r="B375" s="83" t="s">
        <v>440</v>
      </c>
      <c r="C375" s="84" t="s">
        <v>184</v>
      </c>
      <c r="D375" s="75">
        <v>28</v>
      </c>
      <c r="E375" s="85"/>
      <c r="F375" s="59"/>
      <c r="G375" s="53"/>
      <c r="H375" s="66"/>
    </row>
    <row r="376" spans="1:8">
      <c r="A376" s="82">
        <v>3</v>
      </c>
      <c r="B376" s="83" t="s">
        <v>432</v>
      </c>
      <c r="C376" s="84" t="s">
        <v>63</v>
      </c>
      <c r="D376" s="75">
        <v>420</v>
      </c>
      <c r="E376" s="85"/>
      <c r="F376" s="59"/>
      <c r="G376" s="53"/>
      <c r="H376" s="66"/>
    </row>
    <row r="377" spans="1:8">
      <c r="A377" s="82">
        <v>4</v>
      </c>
      <c r="B377" s="90" t="s">
        <v>431</v>
      </c>
      <c r="C377" s="84" t="s">
        <v>63</v>
      </c>
      <c r="D377" s="75">
        <v>900</v>
      </c>
      <c r="E377" s="85"/>
      <c r="F377" s="59"/>
      <c r="G377" s="53"/>
      <c r="H377" s="66"/>
    </row>
    <row r="378" spans="1:8">
      <c r="A378" s="82">
        <v>5</v>
      </c>
      <c r="B378" s="83" t="s">
        <v>434</v>
      </c>
      <c r="C378" s="84" t="s">
        <v>0</v>
      </c>
      <c r="D378" s="75">
        <v>1</v>
      </c>
      <c r="E378" s="85"/>
      <c r="F378" s="59"/>
      <c r="G378" s="53"/>
      <c r="H378" s="66"/>
    </row>
    <row r="379" spans="1:8">
      <c r="A379" s="82">
        <v>6</v>
      </c>
      <c r="B379" s="83" t="s">
        <v>435</v>
      </c>
      <c r="C379" s="84" t="s">
        <v>0</v>
      </c>
      <c r="D379" s="75">
        <v>1</v>
      </c>
      <c r="E379" s="85"/>
      <c r="F379" s="59"/>
      <c r="G379" s="53"/>
      <c r="H379" s="66"/>
    </row>
    <row r="380" spans="1:8">
      <c r="A380" s="82">
        <v>7</v>
      </c>
      <c r="B380" s="83" t="s">
        <v>436</v>
      </c>
      <c r="C380" s="84" t="s">
        <v>0</v>
      </c>
      <c r="D380" s="75">
        <v>1</v>
      </c>
      <c r="E380" s="85"/>
      <c r="F380" s="59"/>
      <c r="G380" s="53"/>
      <c r="H380" s="66"/>
    </row>
    <row r="381" spans="1:8">
      <c r="A381" s="82">
        <v>8</v>
      </c>
      <c r="B381" s="83" t="s">
        <v>437</v>
      </c>
      <c r="C381" s="84" t="s">
        <v>0</v>
      </c>
      <c r="D381" s="75">
        <v>1</v>
      </c>
      <c r="E381" s="85"/>
      <c r="F381" s="59"/>
      <c r="G381" s="53"/>
      <c r="H381" s="66"/>
    </row>
    <row r="382" spans="1:8">
      <c r="A382" s="84"/>
      <c r="B382" s="87" t="s">
        <v>89</v>
      </c>
      <c r="C382" s="84"/>
      <c r="D382" s="75"/>
      <c r="E382" s="87"/>
      <c r="F382" s="59"/>
      <c r="G382" s="53"/>
      <c r="H382" s="66"/>
    </row>
    <row r="383" spans="1:8" s="47" customFormat="1">
      <c r="A383" s="139" t="s">
        <v>1</v>
      </c>
      <c r="B383" s="140" t="s">
        <v>441</v>
      </c>
      <c r="C383" s="139"/>
      <c r="D383" s="141"/>
      <c r="E383" s="142"/>
      <c r="F383" s="143"/>
      <c r="G383" s="144"/>
      <c r="H383" s="66"/>
    </row>
    <row r="384" spans="1:8">
      <c r="A384" s="145">
        <v>1</v>
      </c>
      <c r="B384" s="146" t="s">
        <v>442</v>
      </c>
      <c r="C384" s="147" t="s">
        <v>184</v>
      </c>
      <c r="D384" s="148">
        <v>31</v>
      </c>
      <c r="E384" s="149"/>
      <c r="F384" s="137"/>
      <c r="G384" s="150" t="s">
        <v>427</v>
      </c>
      <c r="H384" s="66"/>
    </row>
    <row r="385" spans="1:8">
      <c r="A385" s="145">
        <v>2</v>
      </c>
      <c r="B385" s="146" t="s">
        <v>443</v>
      </c>
      <c r="C385" s="147" t="s">
        <v>184</v>
      </c>
      <c r="D385" s="148">
        <v>11</v>
      </c>
      <c r="E385" s="149"/>
      <c r="F385" s="137"/>
      <c r="G385" s="150" t="s">
        <v>427</v>
      </c>
      <c r="H385" s="66"/>
    </row>
    <row r="386" spans="1:8">
      <c r="A386" s="145">
        <v>3</v>
      </c>
      <c r="B386" s="146" t="s">
        <v>444</v>
      </c>
      <c r="C386" s="147" t="s">
        <v>184</v>
      </c>
      <c r="D386" s="148">
        <v>1</v>
      </c>
      <c r="E386" s="151"/>
      <c r="F386" s="137"/>
      <c r="G386" s="150"/>
      <c r="H386" s="66"/>
    </row>
    <row r="387" spans="1:8">
      <c r="A387" s="145">
        <v>4</v>
      </c>
      <c r="B387" s="146" t="s">
        <v>432</v>
      </c>
      <c r="C387" s="147" t="s">
        <v>63</v>
      </c>
      <c r="D387" s="148">
        <v>560</v>
      </c>
      <c r="E387" s="151"/>
      <c r="F387" s="137"/>
      <c r="G387" s="150"/>
      <c r="H387" s="66"/>
    </row>
    <row r="388" spans="1:8">
      <c r="A388" s="145">
        <v>5</v>
      </c>
      <c r="B388" s="146" t="s">
        <v>445</v>
      </c>
      <c r="C388" s="147" t="s">
        <v>63</v>
      </c>
      <c r="D388" s="148">
        <v>1300</v>
      </c>
      <c r="E388" s="151"/>
      <c r="F388" s="137"/>
      <c r="G388" s="150"/>
      <c r="H388" s="66"/>
    </row>
    <row r="389" spans="1:8">
      <c r="A389" s="145">
        <v>6</v>
      </c>
      <c r="B389" s="146" t="s">
        <v>446</v>
      </c>
      <c r="C389" s="147" t="s">
        <v>0</v>
      </c>
      <c r="D389" s="148">
        <v>1</v>
      </c>
      <c r="E389" s="149"/>
      <c r="F389" s="137"/>
      <c r="G389" s="150"/>
      <c r="H389" s="66"/>
    </row>
    <row r="390" spans="1:8">
      <c r="A390" s="145">
        <v>7</v>
      </c>
      <c r="B390" s="146" t="s">
        <v>434</v>
      </c>
      <c r="C390" s="147" t="s">
        <v>0</v>
      </c>
      <c r="D390" s="148">
        <v>1</v>
      </c>
      <c r="E390" s="149"/>
      <c r="F390" s="137"/>
      <c r="G390" s="150"/>
      <c r="H390" s="66"/>
    </row>
    <row r="391" spans="1:8">
      <c r="A391" s="145">
        <v>8</v>
      </c>
      <c r="B391" s="146" t="s">
        <v>435</v>
      </c>
      <c r="C391" s="147" t="s">
        <v>0</v>
      </c>
      <c r="D391" s="148">
        <v>1</v>
      </c>
      <c r="E391" s="149"/>
      <c r="F391" s="137"/>
      <c r="G391" s="150"/>
      <c r="H391" s="66"/>
    </row>
    <row r="392" spans="1:8">
      <c r="A392" s="145">
        <v>9</v>
      </c>
      <c r="B392" s="146" t="s">
        <v>436</v>
      </c>
      <c r="C392" s="147" t="s">
        <v>0</v>
      </c>
      <c r="D392" s="148">
        <v>1</v>
      </c>
      <c r="E392" s="149"/>
      <c r="F392" s="137"/>
      <c r="G392" s="150"/>
      <c r="H392" s="66"/>
    </row>
    <row r="393" spans="1:8">
      <c r="A393" s="145">
        <v>10</v>
      </c>
      <c r="B393" s="146" t="s">
        <v>437</v>
      </c>
      <c r="C393" s="147" t="s">
        <v>0</v>
      </c>
      <c r="D393" s="148">
        <v>1</v>
      </c>
      <c r="E393" s="149"/>
      <c r="F393" s="137"/>
      <c r="G393" s="150"/>
      <c r="H393" s="66"/>
    </row>
    <row r="394" spans="1:8">
      <c r="A394" s="145"/>
      <c r="B394" s="152" t="s">
        <v>89</v>
      </c>
      <c r="C394" s="147"/>
      <c r="D394" s="148"/>
      <c r="E394" s="149"/>
      <c r="F394" s="137"/>
      <c r="G394" s="150"/>
      <c r="H394" s="66"/>
    </row>
    <row r="395" spans="1:8" s="47" customFormat="1">
      <c r="A395" s="88" t="s">
        <v>2</v>
      </c>
      <c r="B395" s="80" t="s">
        <v>447</v>
      </c>
      <c r="C395" s="79"/>
      <c r="D395" s="74"/>
      <c r="E395" s="91"/>
      <c r="F395" s="60"/>
      <c r="G395" s="46"/>
      <c r="H395" s="66"/>
    </row>
    <row r="396" spans="1:8">
      <c r="A396" s="84">
        <v>1</v>
      </c>
      <c r="B396" s="83" t="s">
        <v>448</v>
      </c>
      <c r="C396" s="84" t="s">
        <v>409</v>
      </c>
      <c r="D396" s="75">
        <v>1</v>
      </c>
      <c r="E396" s="87"/>
      <c r="F396" s="59"/>
      <c r="G396" s="53"/>
      <c r="H396" s="66"/>
    </row>
    <row r="397" spans="1:8">
      <c r="A397" s="84">
        <v>2</v>
      </c>
      <c r="B397" s="83" t="s">
        <v>449</v>
      </c>
      <c r="C397" s="84" t="s">
        <v>409</v>
      </c>
      <c r="D397" s="75">
        <v>1</v>
      </c>
      <c r="E397" s="87"/>
      <c r="F397" s="59"/>
      <c r="G397" s="53"/>
      <c r="H397" s="66"/>
    </row>
    <row r="398" spans="1:8">
      <c r="A398" s="82">
        <v>3</v>
      </c>
      <c r="B398" s="83" t="s">
        <v>450</v>
      </c>
      <c r="C398" s="84" t="s">
        <v>131</v>
      </c>
      <c r="D398" s="75">
        <v>1</v>
      </c>
      <c r="E398" s="85"/>
      <c r="F398" s="59"/>
      <c r="G398" s="53" t="s">
        <v>427</v>
      </c>
      <c r="H398" s="66"/>
    </row>
    <row r="399" spans="1:8">
      <c r="A399" s="82">
        <v>4</v>
      </c>
      <c r="B399" s="83" t="s">
        <v>451</v>
      </c>
      <c r="C399" s="84" t="s">
        <v>131</v>
      </c>
      <c r="D399" s="75">
        <v>1</v>
      </c>
      <c r="E399" s="86"/>
      <c r="F399" s="59"/>
      <c r="G399" s="53" t="s">
        <v>427</v>
      </c>
      <c r="H399" s="66"/>
    </row>
    <row r="400" spans="1:8">
      <c r="A400" s="82">
        <v>5</v>
      </c>
      <c r="B400" s="83" t="s">
        <v>452</v>
      </c>
      <c r="C400" s="84" t="s">
        <v>131</v>
      </c>
      <c r="D400" s="75">
        <v>1</v>
      </c>
      <c r="E400" s="86"/>
      <c r="F400" s="59"/>
      <c r="G400" s="53" t="s">
        <v>427</v>
      </c>
      <c r="H400" s="66"/>
    </row>
    <row r="401" spans="1:8">
      <c r="A401" s="82">
        <v>6</v>
      </c>
      <c r="B401" s="83" t="s">
        <v>453</v>
      </c>
      <c r="C401" s="84" t="s">
        <v>131</v>
      </c>
      <c r="D401" s="75">
        <v>1</v>
      </c>
      <c r="E401" s="86"/>
      <c r="F401" s="59"/>
      <c r="G401" s="53" t="s">
        <v>427</v>
      </c>
      <c r="H401" s="66"/>
    </row>
    <row r="402" spans="1:8">
      <c r="A402" s="82">
        <v>7</v>
      </c>
      <c r="B402" s="90" t="s">
        <v>454</v>
      </c>
      <c r="C402" s="84" t="s">
        <v>131</v>
      </c>
      <c r="D402" s="75">
        <v>1</v>
      </c>
      <c r="E402" s="86"/>
      <c r="F402" s="59"/>
      <c r="G402" s="53" t="s">
        <v>427</v>
      </c>
      <c r="H402" s="66"/>
    </row>
    <row r="403" spans="1:8">
      <c r="A403" s="82">
        <v>8</v>
      </c>
      <c r="B403" s="90" t="s">
        <v>455</v>
      </c>
      <c r="C403" s="84" t="s">
        <v>131</v>
      </c>
      <c r="D403" s="75">
        <v>1</v>
      </c>
      <c r="E403" s="85"/>
      <c r="F403" s="59"/>
      <c r="G403" s="53" t="s">
        <v>427</v>
      </c>
      <c r="H403" s="66"/>
    </row>
    <row r="404" spans="1:8">
      <c r="A404" s="82">
        <v>9</v>
      </c>
      <c r="B404" s="90" t="s">
        <v>456</v>
      </c>
      <c r="C404" s="84" t="s">
        <v>131</v>
      </c>
      <c r="D404" s="75">
        <v>1</v>
      </c>
      <c r="E404" s="85"/>
      <c r="F404" s="59"/>
      <c r="G404" s="53" t="s">
        <v>427</v>
      </c>
      <c r="H404" s="66"/>
    </row>
    <row r="405" spans="1:8">
      <c r="A405" s="82">
        <v>10</v>
      </c>
      <c r="B405" s="90" t="s">
        <v>457</v>
      </c>
      <c r="C405" s="84" t="s">
        <v>131</v>
      </c>
      <c r="D405" s="75">
        <v>2</v>
      </c>
      <c r="E405" s="85"/>
      <c r="F405" s="59"/>
      <c r="G405" s="53" t="s">
        <v>427</v>
      </c>
      <c r="H405" s="66"/>
    </row>
    <row r="406" spans="1:8">
      <c r="A406" s="82">
        <v>11</v>
      </c>
      <c r="B406" s="90" t="s">
        <v>458</v>
      </c>
      <c r="C406" s="84" t="s">
        <v>184</v>
      </c>
      <c r="D406" s="75">
        <v>1</v>
      </c>
      <c r="E406" s="85"/>
      <c r="F406" s="59"/>
      <c r="G406" s="53" t="s">
        <v>427</v>
      </c>
      <c r="H406" s="66"/>
    </row>
    <row r="407" spans="1:8">
      <c r="A407" s="82">
        <v>12</v>
      </c>
      <c r="B407" s="90" t="s">
        <v>459</v>
      </c>
      <c r="C407" s="84" t="s">
        <v>0</v>
      </c>
      <c r="D407" s="75">
        <v>1</v>
      </c>
      <c r="E407" s="86"/>
      <c r="F407" s="59"/>
      <c r="G407" s="53"/>
      <c r="H407" s="66"/>
    </row>
    <row r="408" spans="1:8">
      <c r="A408" s="82">
        <v>13</v>
      </c>
      <c r="B408" s="90" t="s">
        <v>460</v>
      </c>
      <c r="C408" s="84" t="s">
        <v>0</v>
      </c>
      <c r="D408" s="75">
        <v>1</v>
      </c>
      <c r="E408" s="86"/>
      <c r="F408" s="59"/>
      <c r="G408" s="53"/>
      <c r="H408" s="66"/>
    </row>
    <row r="409" spans="1:8">
      <c r="A409" s="82">
        <v>14</v>
      </c>
      <c r="B409" s="90" t="s">
        <v>311</v>
      </c>
      <c r="C409" s="84" t="s">
        <v>0</v>
      </c>
      <c r="D409" s="75">
        <v>1</v>
      </c>
      <c r="E409" s="86"/>
      <c r="F409" s="59"/>
      <c r="G409" s="53"/>
      <c r="H409" s="66"/>
    </row>
    <row r="410" spans="1:8">
      <c r="A410" s="82">
        <v>15</v>
      </c>
      <c r="B410" s="90" t="s">
        <v>461</v>
      </c>
      <c r="C410" s="84" t="s">
        <v>0</v>
      </c>
      <c r="D410" s="75">
        <v>1</v>
      </c>
      <c r="E410" s="86"/>
      <c r="F410" s="59"/>
      <c r="G410" s="53"/>
      <c r="H410" s="66"/>
    </row>
    <row r="411" spans="1:8">
      <c r="A411" s="82">
        <v>16</v>
      </c>
      <c r="B411" s="90" t="s">
        <v>432</v>
      </c>
      <c r="C411" s="84" t="s">
        <v>63</v>
      </c>
      <c r="D411" s="75">
        <v>50</v>
      </c>
      <c r="E411" s="86"/>
      <c r="F411" s="59"/>
      <c r="G411" s="53"/>
      <c r="H411" s="66"/>
    </row>
    <row r="412" spans="1:8">
      <c r="A412" s="82">
        <v>17</v>
      </c>
      <c r="B412" s="90" t="s">
        <v>433</v>
      </c>
      <c r="C412" s="84" t="s">
        <v>63</v>
      </c>
      <c r="D412" s="75">
        <v>80</v>
      </c>
      <c r="E412" s="85"/>
      <c r="F412" s="59"/>
      <c r="G412" s="53"/>
      <c r="H412" s="66"/>
    </row>
    <row r="413" spans="1:8">
      <c r="A413" s="82">
        <v>18</v>
      </c>
      <c r="B413" s="90" t="s">
        <v>462</v>
      </c>
      <c r="C413" s="84" t="s">
        <v>63</v>
      </c>
      <c r="D413" s="75">
        <v>25</v>
      </c>
      <c r="E413" s="85"/>
      <c r="F413" s="59"/>
      <c r="G413" s="53"/>
      <c r="H413" s="66"/>
    </row>
    <row r="414" spans="1:8">
      <c r="A414" s="82">
        <v>19</v>
      </c>
      <c r="B414" s="90" t="s">
        <v>431</v>
      </c>
      <c r="C414" s="84" t="s">
        <v>63</v>
      </c>
      <c r="D414" s="75">
        <v>300</v>
      </c>
      <c r="E414" s="85"/>
      <c r="F414" s="59"/>
      <c r="G414" s="53"/>
      <c r="H414" s="66"/>
    </row>
    <row r="415" spans="1:8">
      <c r="A415" s="82">
        <v>20</v>
      </c>
      <c r="B415" s="90" t="s">
        <v>463</v>
      </c>
      <c r="C415" s="84" t="s">
        <v>63</v>
      </c>
      <c r="D415" s="75">
        <v>75</v>
      </c>
      <c r="E415" s="85"/>
      <c r="F415" s="59"/>
      <c r="G415" s="53"/>
      <c r="H415" s="66"/>
    </row>
    <row r="416" spans="1:8">
      <c r="A416" s="82">
        <v>21</v>
      </c>
      <c r="B416" s="90" t="s">
        <v>434</v>
      </c>
      <c r="C416" s="84" t="s">
        <v>0</v>
      </c>
      <c r="D416" s="75">
        <v>1</v>
      </c>
      <c r="E416" s="85"/>
      <c r="F416" s="59"/>
      <c r="G416" s="53"/>
      <c r="H416" s="66"/>
    </row>
    <row r="417" spans="1:8">
      <c r="A417" s="82">
        <v>22</v>
      </c>
      <c r="B417" s="90" t="s">
        <v>435</v>
      </c>
      <c r="C417" s="84" t="s">
        <v>0</v>
      </c>
      <c r="D417" s="75">
        <v>1</v>
      </c>
      <c r="E417" s="85"/>
      <c r="F417" s="59"/>
      <c r="G417" s="53"/>
      <c r="H417" s="66"/>
    </row>
    <row r="418" spans="1:8">
      <c r="A418" s="82">
        <v>23</v>
      </c>
      <c r="B418" s="90" t="s">
        <v>436</v>
      </c>
      <c r="C418" s="84" t="s">
        <v>0</v>
      </c>
      <c r="D418" s="75">
        <v>1</v>
      </c>
      <c r="E418" s="85"/>
      <c r="F418" s="59"/>
      <c r="G418" s="53"/>
      <c r="H418" s="66"/>
    </row>
    <row r="419" spans="1:8">
      <c r="A419" s="84">
        <v>24</v>
      </c>
      <c r="B419" s="90" t="s">
        <v>437</v>
      </c>
      <c r="C419" s="84" t="s">
        <v>0</v>
      </c>
      <c r="D419" s="75">
        <v>1</v>
      </c>
      <c r="E419" s="87"/>
      <c r="F419" s="59"/>
      <c r="G419" s="53"/>
      <c r="H419" s="66"/>
    </row>
    <row r="420" spans="1:8">
      <c r="A420" s="84"/>
      <c r="B420" s="87" t="s">
        <v>89</v>
      </c>
      <c r="C420" s="84"/>
      <c r="D420" s="75"/>
      <c r="E420" s="87"/>
      <c r="F420" s="59"/>
      <c r="G420" s="53"/>
      <c r="H420" s="66"/>
    </row>
    <row r="421" spans="1:8" s="47" customFormat="1">
      <c r="A421" s="88" t="s">
        <v>3</v>
      </c>
      <c r="B421" s="92" t="s">
        <v>464</v>
      </c>
      <c r="C421" s="79"/>
      <c r="D421" s="74"/>
      <c r="E421" s="91"/>
      <c r="F421" s="60"/>
      <c r="G421" s="46"/>
      <c r="H421" s="66"/>
    </row>
    <row r="422" spans="1:8">
      <c r="A422" s="82">
        <v>1</v>
      </c>
      <c r="B422" s="90" t="s">
        <v>465</v>
      </c>
      <c r="C422" s="84" t="s">
        <v>466</v>
      </c>
      <c r="D422" s="75">
        <v>2</v>
      </c>
      <c r="E422" s="85"/>
      <c r="F422" s="59"/>
      <c r="G422" s="53"/>
      <c r="H422" s="66"/>
    </row>
    <row r="423" spans="1:8">
      <c r="A423" s="82">
        <v>2</v>
      </c>
      <c r="B423" s="90" t="s">
        <v>467</v>
      </c>
      <c r="C423" s="84" t="s">
        <v>131</v>
      </c>
      <c r="D423" s="75">
        <v>2</v>
      </c>
      <c r="E423" s="86"/>
      <c r="F423" s="59"/>
      <c r="G423" s="53"/>
      <c r="H423" s="66"/>
    </row>
    <row r="424" spans="1:8">
      <c r="A424" s="82">
        <v>3</v>
      </c>
      <c r="B424" s="90" t="s">
        <v>468</v>
      </c>
      <c r="C424" s="84" t="s">
        <v>404</v>
      </c>
      <c r="D424" s="75">
        <v>4</v>
      </c>
      <c r="E424" s="85"/>
      <c r="F424" s="59"/>
      <c r="G424" s="53"/>
      <c r="H424" s="66"/>
    </row>
    <row r="425" spans="1:8">
      <c r="A425" s="82">
        <v>4</v>
      </c>
      <c r="B425" s="90" t="s">
        <v>469</v>
      </c>
      <c r="C425" s="84" t="s">
        <v>184</v>
      </c>
      <c r="D425" s="75">
        <v>2</v>
      </c>
      <c r="E425" s="85"/>
      <c r="F425" s="59"/>
      <c r="G425" s="53"/>
      <c r="H425" s="66"/>
    </row>
    <row r="426" spans="1:8">
      <c r="A426" s="82">
        <v>5</v>
      </c>
      <c r="B426" s="90" t="s">
        <v>470</v>
      </c>
      <c r="C426" s="84" t="s">
        <v>184</v>
      </c>
      <c r="D426" s="75">
        <v>2</v>
      </c>
      <c r="E426" s="85"/>
      <c r="F426" s="59"/>
      <c r="G426" s="53"/>
      <c r="H426" s="66"/>
    </row>
    <row r="427" spans="1:8">
      <c r="A427" s="82">
        <v>6</v>
      </c>
      <c r="B427" s="90" t="s">
        <v>471</v>
      </c>
      <c r="C427" s="84" t="s">
        <v>63</v>
      </c>
      <c r="D427" s="75">
        <v>85</v>
      </c>
      <c r="E427" s="85"/>
      <c r="F427" s="59"/>
      <c r="G427" s="53"/>
      <c r="H427" s="66"/>
    </row>
    <row r="428" spans="1:8">
      <c r="A428" s="82">
        <v>7</v>
      </c>
      <c r="B428" s="90" t="s">
        <v>472</v>
      </c>
      <c r="C428" s="84" t="s">
        <v>63</v>
      </c>
      <c r="D428" s="75">
        <v>85</v>
      </c>
      <c r="E428" s="85"/>
      <c r="F428" s="59"/>
      <c r="G428" s="53"/>
      <c r="H428" s="66"/>
    </row>
    <row r="429" spans="1:8">
      <c r="A429" s="82">
        <v>8</v>
      </c>
      <c r="B429" s="90" t="s">
        <v>473</v>
      </c>
      <c r="C429" s="84" t="s">
        <v>63</v>
      </c>
      <c r="D429" s="75">
        <v>6</v>
      </c>
      <c r="E429" s="86"/>
      <c r="F429" s="59"/>
      <c r="G429" s="53"/>
      <c r="H429" s="66"/>
    </row>
    <row r="430" spans="1:8">
      <c r="A430" s="82">
        <v>9</v>
      </c>
      <c r="B430" s="90" t="s">
        <v>432</v>
      </c>
      <c r="C430" s="84" t="s">
        <v>0</v>
      </c>
      <c r="D430" s="75">
        <v>1</v>
      </c>
      <c r="E430" s="86"/>
      <c r="F430" s="59"/>
      <c r="G430" s="53"/>
      <c r="H430" s="66"/>
    </row>
    <row r="431" spans="1:8">
      <c r="A431" s="82">
        <v>10</v>
      </c>
      <c r="B431" s="90" t="s">
        <v>474</v>
      </c>
      <c r="C431" s="84" t="s">
        <v>0</v>
      </c>
      <c r="D431" s="75">
        <v>1</v>
      </c>
      <c r="E431" s="85"/>
      <c r="F431" s="59"/>
      <c r="G431" s="53"/>
      <c r="H431" s="66"/>
    </row>
    <row r="432" spans="1:8">
      <c r="A432" s="82">
        <v>11</v>
      </c>
      <c r="B432" s="90" t="s">
        <v>475</v>
      </c>
      <c r="C432" s="84" t="s">
        <v>131</v>
      </c>
      <c r="D432" s="75">
        <v>2</v>
      </c>
      <c r="E432" s="85"/>
      <c r="F432" s="59"/>
      <c r="G432" s="53"/>
      <c r="H432" s="66"/>
    </row>
    <row r="433" spans="1:8">
      <c r="A433" s="82">
        <v>12</v>
      </c>
      <c r="B433" s="90" t="s">
        <v>476</v>
      </c>
      <c r="C433" s="84" t="s">
        <v>131</v>
      </c>
      <c r="D433" s="75">
        <v>1</v>
      </c>
      <c r="E433" s="85"/>
      <c r="F433" s="59"/>
      <c r="G433" s="53"/>
      <c r="H433" s="66"/>
    </row>
    <row r="434" spans="1:8">
      <c r="A434" s="82">
        <v>13</v>
      </c>
      <c r="B434" s="90" t="s">
        <v>477</v>
      </c>
      <c r="C434" s="84" t="s">
        <v>184</v>
      </c>
      <c r="D434" s="75">
        <v>2</v>
      </c>
      <c r="E434" s="85"/>
      <c r="F434" s="59"/>
      <c r="G434" s="53"/>
      <c r="H434" s="66"/>
    </row>
    <row r="435" spans="1:8">
      <c r="A435" s="82">
        <v>14</v>
      </c>
      <c r="B435" s="90" t="s">
        <v>478</v>
      </c>
      <c r="C435" s="84" t="s">
        <v>184</v>
      </c>
      <c r="D435" s="75">
        <v>3</v>
      </c>
      <c r="E435" s="85"/>
      <c r="F435" s="59"/>
      <c r="G435" s="53"/>
      <c r="H435" s="66"/>
    </row>
    <row r="436" spans="1:8">
      <c r="A436" s="82">
        <v>15</v>
      </c>
      <c r="B436" s="90" t="s">
        <v>479</v>
      </c>
      <c r="C436" s="84" t="s">
        <v>131</v>
      </c>
      <c r="D436" s="75">
        <v>1</v>
      </c>
      <c r="E436" s="85"/>
      <c r="F436" s="59"/>
      <c r="G436" s="53"/>
      <c r="H436" s="66"/>
    </row>
    <row r="437" spans="1:8">
      <c r="A437" s="82">
        <v>16</v>
      </c>
      <c r="B437" s="90" t="s">
        <v>480</v>
      </c>
      <c r="C437" s="84" t="s">
        <v>131</v>
      </c>
      <c r="D437" s="75">
        <v>2</v>
      </c>
      <c r="E437" s="85"/>
      <c r="F437" s="59"/>
      <c r="G437" s="53"/>
      <c r="H437" s="66"/>
    </row>
    <row r="438" spans="1:8">
      <c r="A438" s="82">
        <v>17</v>
      </c>
      <c r="B438" s="90" t="s">
        <v>481</v>
      </c>
      <c r="C438" s="84" t="s">
        <v>0</v>
      </c>
      <c r="D438" s="75">
        <v>1</v>
      </c>
      <c r="E438" s="85"/>
      <c r="F438" s="59"/>
      <c r="G438" s="53"/>
      <c r="H438" s="66"/>
    </row>
    <row r="439" spans="1:8">
      <c r="A439" s="82">
        <v>18</v>
      </c>
      <c r="B439" s="90" t="s">
        <v>482</v>
      </c>
      <c r="C439" s="84" t="s">
        <v>63</v>
      </c>
      <c r="D439" s="75">
        <v>75</v>
      </c>
      <c r="E439" s="85"/>
      <c r="F439" s="59"/>
      <c r="G439" s="53"/>
      <c r="H439" s="66"/>
    </row>
    <row r="440" spans="1:8">
      <c r="A440" s="82">
        <v>19</v>
      </c>
      <c r="B440" s="90" t="s">
        <v>483</v>
      </c>
      <c r="C440" s="84" t="s">
        <v>63</v>
      </c>
      <c r="D440" s="75">
        <v>30</v>
      </c>
      <c r="E440" s="85"/>
      <c r="F440" s="59"/>
      <c r="G440" s="53"/>
      <c r="H440" s="66"/>
    </row>
    <row r="441" spans="1:8">
      <c r="A441" s="82">
        <v>20</v>
      </c>
      <c r="B441" s="90" t="s">
        <v>484</v>
      </c>
      <c r="C441" s="84" t="s">
        <v>63</v>
      </c>
      <c r="D441" s="75">
        <v>60</v>
      </c>
      <c r="E441" s="85"/>
      <c r="F441" s="59"/>
      <c r="G441" s="53"/>
      <c r="H441" s="66"/>
    </row>
    <row r="442" spans="1:8">
      <c r="A442" s="82">
        <v>21</v>
      </c>
      <c r="B442" s="90" t="s">
        <v>433</v>
      </c>
      <c r="C442" s="84" t="s">
        <v>63</v>
      </c>
      <c r="D442" s="75">
        <v>20</v>
      </c>
      <c r="E442" s="85"/>
      <c r="F442" s="59"/>
      <c r="G442" s="53"/>
      <c r="H442" s="66"/>
    </row>
    <row r="443" spans="1:8">
      <c r="A443" s="82">
        <v>22</v>
      </c>
      <c r="B443" s="90" t="s">
        <v>485</v>
      </c>
      <c r="C443" s="84" t="s">
        <v>63</v>
      </c>
      <c r="D443" s="75">
        <v>10</v>
      </c>
      <c r="E443" s="85"/>
      <c r="F443" s="59"/>
      <c r="G443" s="53"/>
      <c r="H443" s="66"/>
    </row>
    <row r="444" spans="1:8">
      <c r="A444" s="82">
        <v>23</v>
      </c>
      <c r="B444" s="90" t="s">
        <v>486</v>
      </c>
      <c r="C444" s="84" t="s">
        <v>63</v>
      </c>
      <c r="D444" s="75">
        <v>25</v>
      </c>
      <c r="E444" s="85"/>
      <c r="F444" s="59"/>
      <c r="G444" s="53"/>
      <c r="H444" s="66"/>
    </row>
    <row r="445" spans="1:8">
      <c r="A445" s="82">
        <v>24</v>
      </c>
      <c r="B445" s="90" t="s">
        <v>487</v>
      </c>
      <c r="C445" s="84" t="s">
        <v>409</v>
      </c>
      <c r="D445" s="75">
        <v>2</v>
      </c>
      <c r="E445" s="85"/>
      <c r="F445" s="59"/>
      <c r="G445" s="53"/>
      <c r="H445" s="66"/>
    </row>
    <row r="446" spans="1:8">
      <c r="A446" s="82">
        <v>25</v>
      </c>
      <c r="B446" s="90" t="s">
        <v>488</v>
      </c>
      <c r="C446" s="84" t="s">
        <v>131</v>
      </c>
      <c r="D446" s="75">
        <v>1</v>
      </c>
      <c r="E446" s="85"/>
      <c r="F446" s="59"/>
      <c r="G446" s="53"/>
      <c r="H446" s="66"/>
    </row>
    <row r="447" spans="1:8">
      <c r="A447" s="82">
        <v>26</v>
      </c>
      <c r="B447" s="90" t="s">
        <v>489</v>
      </c>
      <c r="C447" s="84" t="s">
        <v>466</v>
      </c>
      <c r="D447" s="75">
        <v>1</v>
      </c>
      <c r="E447" s="85"/>
      <c r="F447" s="59"/>
      <c r="G447" s="53"/>
      <c r="H447" s="66"/>
    </row>
    <row r="448" spans="1:8">
      <c r="A448" s="84">
        <v>27</v>
      </c>
      <c r="B448" s="90" t="s">
        <v>490</v>
      </c>
      <c r="C448" s="84" t="s">
        <v>0</v>
      </c>
      <c r="D448" s="75">
        <v>1</v>
      </c>
      <c r="E448" s="87"/>
      <c r="F448" s="59"/>
      <c r="G448" s="53"/>
      <c r="H448" s="66"/>
    </row>
    <row r="449" spans="1:8">
      <c r="A449" s="84">
        <v>28</v>
      </c>
      <c r="B449" s="90" t="s">
        <v>491</v>
      </c>
      <c r="C449" s="84" t="s">
        <v>0</v>
      </c>
      <c r="D449" s="75">
        <v>2</v>
      </c>
      <c r="E449" s="87"/>
      <c r="F449" s="59"/>
      <c r="G449" s="53"/>
      <c r="H449" s="66"/>
    </row>
    <row r="450" spans="1:8">
      <c r="A450" s="82">
        <v>29</v>
      </c>
      <c r="B450" s="90" t="s">
        <v>434</v>
      </c>
      <c r="C450" s="84" t="s">
        <v>0</v>
      </c>
      <c r="D450" s="75">
        <v>1</v>
      </c>
      <c r="E450" s="85"/>
      <c r="F450" s="59"/>
      <c r="G450" s="53"/>
      <c r="H450" s="66"/>
    </row>
    <row r="451" spans="1:8">
      <c r="A451" s="84">
        <v>30</v>
      </c>
      <c r="B451" s="90" t="s">
        <v>492</v>
      </c>
      <c r="C451" s="84" t="s">
        <v>0</v>
      </c>
      <c r="D451" s="75">
        <v>1</v>
      </c>
      <c r="E451" s="87"/>
      <c r="F451" s="59"/>
      <c r="G451" s="53"/>
      <c r="H451" s="66"/>
    </row>
    <row r="452" spans="1:8">
      <c r="A452" s="84">
        <v>31</v>
      </c>
      <c r="B452" s="90" t="s">
        <v>437</v>
      </c>
      <c r="C452" s="84" t="s">
        <v>0</v>
      </c>
      <c r="D452" s="75">
        <v>1</v>
      </c>
      <c r="E452" s="87"/>
      <c r="F452" s="59"/>
      <c r="G452" s="53"/>
      <c r="H452" s="66"/>
    </row>
    <row r="453" spans="1:8">
      <c r="A453" s="84">
        <v>32</v>
      </c>
      <c r="B453" s="90" t="s">
        <v>493</v>
      </c>
      <c r="C453" s="84" t="s">
        <v>0</v>
      </c>
      <c r="D453" s="75">
        <v>1</v>
      </c>
      <c r="E453" s="87"/>
      <c r="F453" s="59"/>
      <c r="G453" s="53"/>
      <c r="H453" s="66"/>
    </row>
    <row r="454" spans="1:8">
      <c r="A454" s="82"/>
      <c r="B454" s="87" t="s">
        <v>89</v>
      </c>
      <c r="C454" s="84"/>
      <c r="D454" s="75"/>
      <c r="E454" s="85"/>
      <c r="F454" s="59"/>
      <c r="G454" s="53"/>
      <c r="H454" s="66"/>
    </row>
    <row r="455" spans="1:8" s="47" customFormat="1">
      <c r="A455" s="88" t="s">
        <v>247</v>
      </c>
      <c r="B455" s="92" t="s">
        <v>494</v>
      </c>
      <c r="C455" s="79"/>
      <c r="D455" s="74"/>
      <c r="E455" s="91"/>
      <c r="F455" s="60"/>
      <c r="G455" s="46"/>
      <c r="H455" s="66"/>
    </row>
    <row r="456" spans="1:8">
      <c r="A456" s="82">
        <v>1</v>
      </c>
      <c r="B456" s="90" t="s">
        <v>495</v>
      </c>
      <c r="C456" s="84" t="s">
        <v>0</v>
      </c>
      <c r="D456" s="75">
        <v>1</v>
      </c>
      <c r="E456" s="85"/>
      <c r="F456" s="59"/>
      <c r="G456" s="53"/>
      <c r="H456" s="66"/>
    </row>
    <row r="457" spans="1:8">
      <c r="A457" s="82">
        <v>2</v>
      </c>
      <c r="B457" s="90" t="s">
        <v>496</v>
      </c>
      <c r="C457" s="84" t="s">
        <v>0</v>
      </c>
      <c r="D457" s="75">
        <v>1</v>
      </c>
      <c r="E457" s="85"/>
      <c r="F457" s="59"/>
      <c r="G457" s="53"/>
      <c r="H457" s="66"/>
    </row>
    <row r="458" spans="1:8">
      <c r="A458" s="82">
        <v>3</v>
      </c>
      <c r="B458" s="90" t="s">
        <v>497</v>
      </c>
      <c r="C458" s="84" t="s">
        <v>0</v>
      </c>
      <c r="D458" s="75">
        <v>1</v>
      </c>
      <c r="E458" s="85"/>
      <c r="F458" s="59"/>
      <c r="G458" s="53"/>
      <c r="H458" s="66"/>
    </row>
    <row r="459" spans="1:8">
      <c r="A459" s="82">
        <v>4</v>
      </c>
      <c r="B459" s="90" t="s">
        <v>498</v>
      </c>
      <c r="C459" s="84" t="s">
        <v>0</v>
      </c>
      <c r="D459" s="75">
        <v>1</v>
      </c>
      <c r="E459" s="85"/>
      <c r="F459" s="59"/>
      <c r="G459" s="53"/>
      <c r="H459" s="66"/>
    </row>
    <row r="460" spans="1:8">
      <c r="A460" s="82">
        <v>5</v>
      </c>
      <c r="B460" s="90" t="s">
        <v>499</v>
      </c>
      <c r="C460" s="84" t="s">
        <v>0</v>
      </c>
      <c r="D460" s="75">
        <v>1</v>
      </c>
      <c r="E460" s="85"/>
      <c r="F460" s="59"/>
      <c r="G460" s="53"/>
      <c r="H460" s="66"/>
    </row>
    <row r="461" spans="1:8">
      <c r="A461" s="82"/>
      <c r="B461" s="87" t="s">
        <v>89</v>
      </c>
      <c r="C461" s="84"/>
      <c r="D461" s="75"/>
      <c r="E461" s="85"/>
      <c r="F461" s="52"/>
      <c r="G461" s="53"/>
    </row>
    <row r="462" spans="1:8">
      <c r="A462" s="48"/>
      <c r="B462" s="57" t="s">
        <v>500</v>
      </c>
      <c r="C462" s="50"/>
      <c r="D462" s="51"/>
      <c r="E462" s="52"/>
      <c r="F462" s="52"/>
      <c r="G462" s="53"/>
    </row>
    <row r="463" spans="1:8" s="47" customFormat="1">
      <c r="A463" s="88" t="s">
        <v>42</v>
      </c>
      <c r="B463" s="42" t="s">
        <v>639</v>
      </c>
      <c r="C463" s="115" t="s">
        <v>0</v>
      </c>
      <c r="D463" s="44">
        <v>1</v>
      </c>
      <c r="E463" s="45"/>
      <c r="F463" s="45"/>
      <c r="G463" s="46"/>
    </row>
    <row r="464" spans="1:8" s="47" customFormat="1">
      <c r="A464" s="88" t="s">
        <v>43</v>
      </c>
      <c r="B464" s="42" t="s">
        <v>728</v>
      </c>
      <c r="C464" s="115" t="s">
        <v>0</v>
      </c>
      <c r="D464" s="44">
        <v>1</v>
      </c>
      <c r="E464" s="45"/>
      <c r="F464" s="45"/>
      <c r="G464" s="46"/>
    </row>
    <row r="465" spans="1:7" s="47" customFormat="1">
      <c r="A465" s="88" t="s">
        <v>44</v>
      </c>
      <c r="B465" s="93" t="s">
        <v>640</v>
      </c>
      <c r="C465" s="115" t="s">
        <v>0</v>
      </c>
      <c r="D465" s="44">
        <v>1</v>
      </c>
      <c r="E465" s="45"/>
      <c r="F465" s="45"/>
      <c r="G465" s="46"/>
    </row>
    <row r="466" spans="1:7" s="47" customFormat="1">
      <c r="A466" s="88" t="s">
        <v>45</v>
      </c>
      <c r="B466" s="42" t="s">
        <v>641</v>
      </c>
      <c r="C466" s="115" t="s">
        <v>0</v>
      </c>
      <c r="D466" s="44">
        <v>1</v>
      </c>
      <c r="E466" s="45"/>
      <c r="F466" s="45"/>
      <c r="G466" s="94"/>
    </row>
    <row r="467" spans="1:7" s="47" customFormat="1">
      <c r="A467" s="88" t="s">
        <v>46</v>
      </c>
      <c r="B467" s="42" t="s">
        <v>642</v>
      </c>
      <c r="C467" s="115" t="s">
        <v>0</v>
      </c>
      <c r="D467" s="44">
        <v>1</v>
      </c>
      <c r="E467" s="45"/>
      <c r="F467" s="45"/>
      <c r="G467" s="46"/>
    </row>
    <row r="468" spans="1:7" s="47" customFormat="1">
      <c r="A468" s="88" t="s">
        <v>47</v>
      </c>
      <c r="B468" s="42" t="s">
        <v>643</v>
      </c>
      <c r="C468" s="115" t="s">
        <v>0</v>
      </c>
      <c r="D468" s="44">
        <v>1</v>
      </c>
      <c r="E468" s="45"/>
      <c r="F468" s="45"/>
      <c r="G468" s="46"/>
    </row>
    <row r="469" spans="1:7">
      <c r="A469" s="48"/>
      <c r="B469" s="57" t="s">
        <v>730</v>
      </c>
      <c r="C469" s="50"/>
      <c r="D469" s="51"/>
      <c r="E469" s="52"/>
      <c r="F469" s="52"/>
      <c r="G469" s="53"/>
    </row>
    <row r="470" spans="1:7">
      <c r="A470" s="169"/>
      <c r="B470" s="165" t="s">
        <v>729</v>
      </c>
      <c r="C470" s="167" t="s">
        <v>0</v>
      </c>
      <c r="D470" s="171">
        <v>1</v>
      </c>
      <c r="E470" s="167"/>
      <c r="F470" s="167"/>
      <c r="G470" s="173"/>
    </row>
    <row r="471" spans="1:7">
      <c r="A471" s="170"/>
      <c r="B471" s="166"/>
      <c r="C471" s="168"/>
      <c r="D471" s="172"/>
      <c r="E471" s="168"/>
      <c r="F471" s="168"/>
      <c r="G471" s="174"/>
    </row>
    <row r="472" spans="1:7">
      <c r="A472" s="162" t="s">
        <v>501</v>
      </c>
      <c r="B472" s="162"/>
      <c r="C472" s="162"/>
      <c r="D472" s="162"/>
      <c r="E472" s="162"/>
      <c r="F472" s="162"/>
      <c r="G472" s="162"/>
    </row>
  </sheetData>
  <mergeCells count="14">
    <mergeCell ref="A472:G472"/>
    <mergeCell ref="A1:G1"/>
    <mergeCell ref="A2:G2"/>
    <mergeCell ref="B3:D3"/>
    <mergeCell ref="F3:G3"/>
    <mergeCell ref="B4:D4"/>
    <mergeCell ref="F4:G4"/>
    <mergeCell ref="B470:B471"/>
    <mergeCell ref="C470:C471"/>
    <mergeCell ref="A470:A471"/>
    <mergeCell ref="D470:D471"/>
    <mergeCell ref="E470:E471"/>
    <mergeCell ref="F470:F471"/>
    <mergeCell ref="G470:G471"/>
  </mergeCells>
  <phoneticPr fontId="4" type="noConversion"/>
  <pageMargins left="0.39370078740157483" right="0" top="0.59055118110236227" bottom="0.59055118110236227" header="0.47244094488188981" footer="0.59055118110236227"/>
  <pageSetup paperSize="9" scale="81" orientation="portrait" r:id="rId1"/>
  <headerFooter alignWithMargins="0">
    <oddHeader>&amp;R&amp;"細明體,標準"&amp;9 第 &amp;P 頁 共 &amp;N 頁</oddHeader>
    <oddFooter>&amp;L&amp;"細明體,標準"&amp;9編製</oddFooter>
  </headerFooter>
  <rowBreaks count="2" manualBreakCount="2">
    <brk id="221" max="6" man="1"/>
    <brk id="27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topLeftCell="A3" zoomScale="130" zoomScaleNormal="100" zoomScaleSheetLayoutView="130" workbookViewId="0">
      <selection activeCell="B8" sqref="B8"/>
    </sheetView>
  </sheetViews>
  <sheetFormatPr defaultColWidth="9" defaultRowHeight="13.2"/>
  <cols>
    <col min="1" max="1" width="7" style="96" customWidth="1"/>
    <col min="2" max="2" width="34.44140625" style="96" customWidth="1"/>
    <col min="3" max="3" width="5.5546875" style="96" bestFit="1" customWidth="1"/>
    <col min="4" max="4" width="7.44140625" style="96" bestFit="1" customWidth="1"/>
    <col min="5" max="5" width="9.5546875" style="96" bestFit="1" customWidth="1"/>
    <col min="6" max="6" width="10.88671875" style="96" bestFit="1" customWidth="1"/>
    <col min="7" max="7" width="12" style="96" bestFit="1" customWidth="1"/>
    <col min="8" max="8" width="0" style="96" hidden="1" customWidth="1"/>
    <col min="9" max="9" width="10.77734375" style="96" bestFit="1" customWidth="1"/>
    <col min="10" max="16384" width="9" style="96"/>
  </cols>
  <sheetData>
    <row r="1" spans="1:7" hidden="1"/>
    <row r="2" spans="1:7" hidden="1"/>
    <row r="3" spans="1:7" ht="22.2">
      <c r="A3" s="202" t="s">
        <v>48</v>
      </c>
      <c r="B3" s="202"/>
      <c r="C3" s="202"/>
      <c r="D3" s="202"/>
      <c r="E3" s="202"/>
      <c r="F3" s="202"/>
      <c r="G3" s="202"/>
    </row>
    <row r="4" spans="1:7" ht="22.2">
      <c r="A4" s="202" t="s">
        <v>731</v>
      </c>
      <c r="B4" s="202"/>
      <c r="C4" s="202"/>
      <c r="D4" s="202"/>
      <c r="E4" s="202"/>
      <c r="F4" s="202"/>
      <c r="G4" s="202"/>
    </row>
    <row r="5" spans="1:7" ht="13.8">
      <c r="A5" s="98" t="s">
        <v>502</v>
      </c>
      <c r="B5" s="98" t="s">
        <v>634</v>
      </c>
      <c r="C5" s="97"/>
      <c r="D5" s="97"/>
      <c r="E5" s="97"/>
      <c r="F5" s="180" t="s">
        <v>635</v>
      </c>
      <c r="G5" s="180"/>
    </row>
    <row r="6" spans="1:7" ht="24" customHeight="1">
      <c r="A6" s="99" t="str">
        <f>[1]標單詳細表!G12</f>
        <v>分析表01</v>
      </c>
      <c r="B6" s="181" t="s">
        <v>503</v>
      </c>
      <c r="C6" s="181"/>
      <c r="D6" s="182" t="s">
        <v>504</v>
      </c>
      <c r="E6" s="182"/>
      <c r="F6" s="183"/>
      <c r="G6" s="183"/>
    </row>
    <row r="7" spans="1:7" ht="22.8">
      <c r="A7" s="97"/>
      <c r="B7" s="100" t="s">
        <v>505</v>
      </c>
      <c r="C7" s="100" t="s">
        <v>506</v>
      </c>
      <c r="D7" s="100" t="s">
        <v>507</v>
      </c>
      <c r="E7" s="100" t="s">
        <v>508</v>
      </c>
      <c r="F7" s="100" t="s">
        <v>509</v>
      </c>
      <c r="G7" s="100" t="s">
        <v>59</v>
      </c>
    </row>
    <row r="8" spans="1:7" ht="13.8">
      <c r="A8" s="97"/>
      <c r="B8" s="101" t="s">
        <v>510</v>
      </c>
      <c r="C8" s="102" t="s">
        <v>63</v>
      </c>
      <c r="D8" s="103">
        <v>1</v>
      </c>
      <c r="E8" s="113"/>
      <c r="F8" s="113"/>
      <c r="G8" s="104"/>
    </row>
    <row r="9" spans="1:7" ht="13.8">
      <c r="A9" s="97"/>
      <c r="B9" s="105" t="s">
        <v>511</v>
      </c>
      <c r="C9" s="106"/>
      <c r="D9" s="107"/>
      <c r="E9" s="114"/>
      <c r="F9" s="114"/>
      <c r="G9" s="108"/>
    </row>
    <row r="10" spans="1:7" ht="13.8">
      <c r="A10" s="97"/>
      <c r="B10" s="105" t="s">
        <v>512</v>
      </c>
      <c r="C10" s="106"/>
      <c r="D10" s="107"/>
      <c r="E10" s="114"/>
      <c r="F10" s="114"/>
      <c r="G10" s="108"/>
    </row>
    <row r="11" spans="1:7" ht="13.8">
      <c r="A11" s="97"/>
      <c r="B11" s="101" t="s">
        <v>513</v>
      </c>
      <c r="C11" s="102" t="s">
        <v>63</v>
      </c>
      <c r="D11" s="103">
        <v>1</v>
      </c>
      <c r="E11" s="113"/>
      <c r="F11" s="113"/>
      <c r="G11" s="104"/>
    </row>
    <row r="12" spans="1:7" ht="13.8">
      <c r="A12" s="97"/>
      <c r="B12" s="101" t="s">
        <v>514</v>
      </c>
      <c r="C12" s="102" t="s">
        <v>63</v>
      </c>
      <c r="D12" s="103">
        <v>1</v>
      </c>
      <c r="E12" s="113"/>
      <c r="F12" s="113"/>
      <c r="G12" s="104"/>
    </row>
    <row r="13" spans="1:7" ht="13.8">
      <c r="A13" s="97"/>
      <c r="B13" s="105" t="s">
        <v>515</v>
      </c>
      <c r="C13" s="106"/>
      <c r="D13" s="107"/>
      <c r="E13" s="114"/>
      <c r="F13" s="114"/>
      <c r="G13" s="108"/>
    </row>
    <row r="14" spans="1:7" ht="13.8">
      <c r="A14" s="97"/>
      <c r="B14" s="101" t="s">
        <v>516</v>
      </c>
      <c r="C14" s="102" t="s">
        <v>517</v>
      </c>
      <c r="D14" s="103">
        <v>0.2</v>
      </c>
      <c r="E14" s="113"/>
      <c r="F14" s="113"/>
      <c r="G14" s="104"/>
    </row>
    <row r="15" spans="1:7" ht="13.8">
      <c r="A15" s="97"/>
      <c r="B15" s="101" t="s">
        <v>518</v>
      </c>
      <c r="C15" s="102" t="s">
        <v>0</v>
      </c>
      <c r="D15" s="103">
        <v>1</v>
      </c>
      <c r="E15" s="113"/>
      <c r="F15" s="113"/>
      <c r="G15" s="104"/>
    </row>
    <row r="16" spans="1:7" ht="13.8">
      <c r="A16" s="97"/>
      <c r="B16" s="101" t="s">
        <v>519</v>
      </c>
      <c r="C16" s="102" t="s">
        <v>63</v>
      </c>
      <c r="D16" s="103">
        <v>1</v>
      </c>
      <c r="E16" s="113"/>
      <c r="F16" s="113"/>
      <c r="G16" s="104"/>
    </row>
    <row r="17" spans="1:7" ht="13.8">
      <c r="A17" s="97"/>
      <c r="B17" s="175" t="s">
        <v>520</v>
      </c>
      <c r="C17" s="175"/>
      <c r="D17" s="176" t="s">
        <v>521</v>
      </c>
      <c r="E17" s="176"/>
      <c r="F17" s="177"/>
      <c r="G17" s="178"/>
    </row>
    <row r="18" spans="1:7" ht="13.8">
      <c r="A18" s="97"/>
      <c r="B18" s="179" t="s">
        <v>522</v>
      </c>
      <c r="C18" s="179"/>
      <c r="D18" s="176"/>
      <c r="E18" s="176"/>
      <c r="F18" s="177"/>
      <c r="G18" s="178"/>
    </row>
    <row r="19" spans="1:7">
      <c r="A19" s="99" t="str">
        <f>[1]標單詳細表!G15</f>
        <v>分析表02</v>
      </c>
      <c r="B19" s="181" t="s">
        <v>523</v>
      </c>
      <c r="C19" s="181"/>
      <c r="D19" s="182" t="s">
        <v>524</v>
      </c>
      <c r="E19" s="182"/>
      <c r="F19" s="183"/>
      <c r="G19" s="183"/>
    </row>
    <row r="20" spans="1:7" ht="22.8">
      <c r="A20" s="97"/>
      <c r="B20" s="100" t="s">
        <v>505</v>
      </c>
      <c r="C20" s="100" t="s">
        <v>506</v>
      </c>
      <c r="D20" s="100" t="s">
        <v>507</v>
      </c>
      <c r="E20" s="100" t="s">
        <v>508</v>
      </c>
      <c r="F20" s="100" t="s">
        <v>509</v>
      </c>
      <c r="G20" s="100" t="s">
        <v>59</v>
      </c>
    </row>
    <row r="21" spans="1:7" ht="13.8">
      <c r="A21" s="97"/>
      <c r="B21" s="101" t="s">
        <v>525</v>
      </c>
      <c r="C21" s="102" t="s">
        <v>69</v>
      </c>
      <c r="D21" s="103">
        <v>1</v>
      </c>
      <c r="E21" s="113"/>
      <c r="F21" s="113"/>
      <c r="G21" s="104"/>
    </row>
    <row r="22" spans="1:7" ht="13.8">
      <c r="A22" s="97"/>
      <c r="B22" s="101" t="s">
        <v>526</v>
      </c>
      <c r="C22" s="102" t="s">
        <v>131</v>
      </c>
      <c r="D22" s="103">
        <v>1</v>
      </c>
      <c r="E22" s="113"/>
      <c r="F22" s="113"/>
      <c r="G22" s="104"/>
    </row>
    <row r="23" spans="1:7" ht="13.8">
      <c r="A23" s="97"/>
      <c r="B23" s="101" t="s">
        <v>527</v>
      </c>
      <c r="C23" s="102" t="s">
        <v>131</v>
      </c>
      <c r="D23" s="103">
        <v>1</v>
      </c>
      <c r="E23" s="113"/>
      <c r="F23" s="113"/>
      <c r="G23" s="104"/>
    </row>
    <row r="24" spans="1:7" ht="13.8">
      <c r="A24" s="97"/>
      <c r="B24" s="101" t="s">
        <v>528</v>
      </c>
      <c r="C24" s="102" t="s">
        <v>131</v>
      </c>
      <c r="D24" s="103">
        <v>1</v>
      </c>
      <c r="E24" s="113"/>
      <c r="F24" s="113"/>
      <c r="G24" s="104"/>
    </row>
    <row r="25" spans="1:7" ht="13.8">
      <c r="A25" s="97"/>
      <c r="B25" s="101" t="s">
        <v>516</v>
      </c>
      <c r="C25" s="102" t="s">
        <v>517</v>
      </c>
      <c r="D25" s="103">
        <v>1</v>
      </c>
      <c r="E25" s="113"/>
      <c r="F25" s="113"/>
      <c r="G25" s="104"/>
    </row>
    <row r="26" spans="1:7" ht="13.8">
      <c r="A26" s="97"/>
      <c r="B26" s="101" t="s">
        <v>518</v>
      </c>
      <c r="C26" s="102" t="s">
        <v>0</v>
      </c>
      <c r="D26" s="103">
        <v>1</v>
      </c>
      <c r="E26" s="113"/>
      <c r="F26" s="113"/>
      <c r="G26" s="104"/>
    </row>
    <row r="27" spans="1:7" ht="13.8">
      <c r="A27" s="97"/>
      <c r="B27" s="101" t="s">
        <v>519</v>
      </c>
      <c r="C27" s="102" t="s">
        <v>69</v>
      </c>
      <c r="D27" s="103">
        <v>1</v>
      </c>
      <c r="E27" s="113"/>
      <c r="F27" s="113"/>
      <c r="G27" s="104"/>
    </row>
    <row r="28" spans="1:7" ht="13.8">
      <c r="A28" s="97"/>
      <c r="B28" s="175" t="s">
        <v>520</v>
      </c>
      <c r="C28" s="175"/>
      <c r="D28" s="176" t="s">
        <v>529</v>
      </c>
      <c r="E28" s="176"/>
      <c r="F28" s="177"/>
      <c r="G28" s="178"/>
    </row>
    <row r="29" spans="1:7" ht="13.8">
      <c r="A29" s="97"/>
      <c r="B29" s="179" t="s">
        <v>522</v>
      </c>
      <c r="C29" s="179"/>
      <c r="D29" s="176"/>
      <c r="E29" s="176"/>
      <c r="F29" s="177"/>
      <c r="G29" s="178"/>
    </row>
    <row r="30" spans="1:7" ht="21.75" customHeight="1">
      <c r="A30" s="99" t="str">
        <f>[1]標單詳細表!G16</f>
        <v>分析表03</v>
      </c>
      <c r="B30" s="181" t="s">
        <v>530</v>
      </c>
      <c r="C30" s="181"/>
      <c r="D30" s="182" t="s">
        <v>531</v>
      </c>
      <c r="E30" s="182"/>
      <c r="F30" s="183"/>
      <c r="G30" s="183"/>
    </row>
    <row r="31" spans="1:7" ht="22.8">
      <c r="A31" s="97"/>
      <c r="B31" s="100" t="s">
        <v>505</v>
      </c>
      <c r="C31" s="100" t="s">
        <v>506</v>
      </c>
      <c r="D31" s="100" t="s">
        <v>507</v>
      </c>
      <c r="E31" s="100" t="s">
        <v>508</v>
      </c>
      <c r="F31" s="100" t="s">
        <v>509</v>
      </c>
      <c r="G31" s="100" t="s">
        <v>59</v>
      </c>
    </row>
    <row r="32" spans="1:7" ht="13.8">
      <c r="A32" s="97"/>
      <c r="B32" s="101" t="s">
        <v>532</v>
      </c>
      <c r="C32" s="102" t="s">
        <v>0</v>
      </c>
      <c r="D32" s="103">
        <v>1</v>
      </c>
      <c r="E32" s="113"/>
      <c r="F32" s="113"/>
      <c r="G32" s="104"/>
    </row>
    <row r="33" spans="1:7" ht="13.8">
      <c r="A33" s="97"/>
      <c r="B33" s="101" t="s">
        <v>533</v>
      </c>
      <c r="C33" s="102" t="s">
        <v>517</v>
      </c>
      <c r="D33" s="103">
        <v>2</v>
      </c>
      <c r="E33" s="113"/>
      <c r="F33" s="113"/>
      <c r="G33" s="104"/>
    </row>
    <row r="34" spans="1:7" ht="13.8">
      <c r="A34" s="97"/>
      <c r="B34" s="101" t="s">
        <v>534</v>
      </c>
      <c r="C34" s="102" t="s">
        <v>517</v>
      </c>
      <c r="D34" s="103">
        <v>2</v>
      </c>
      <c r="E34" s="113"/>
      <c r="F34" s="113"/>
      <c r="G34" s="104"/>
    </row>
    <row r="35" spans="1:7" ht="13.8">
      <c r="A35" s="97"/>
      <c r="B35" s="101" t="s">
        <v>518</v>
      </c>
      <c r="C35" s="102" t="s">
        <v>0</v>
      </c>
      <c r="D35" s="103">
        <v>1</v>
      </c>
      <c r="E35" s="113"/>
      <c r="F35" s="113"/>
      <c r="G35" s="104"/>
    </row>
    <row r="36" spans="1:7" ht="13.8">
      <c r="A36" s="97"/>
      <c r="B36" s="101" t="s">
        <v>519</v>
      </c>
      <c r="C36" s="102" t="s">
        <v>466</v>
      </c>
      <c r="D36" s="103">
        <v>1</v>
      </c>
      <c r="E36" s="113"/>
      <c r="F36" s="113"/>
      <c r="G36" s="104"/>
    </row>
    <row r="37" spans="1:7" ht="13.8">
      <c r="A37" s="97"/>
      <c r="B37" s="175" t="s">
        <v>520</v>
      </c>
      <c r="C37" s="175"/>
      <c r="D37" s="176" t="s">
        <v>535</v>
      </c>
      <c r="E37" s="176"/>
      <c r="F37" s="177"/>
      <c r="G37" s="178"/>
    </row>
    <row r="38" spans="1:7" ht="13.8">
      <c r="A38" s="97"/>
      <c r="B38" s="179" t="s">
        <v>522</v>
      </c>
      <c r="C38" s="179"/>
      <c r="D38" s="176"/>
      <c r="E38" s="176"/>
      <c r="F38" s="177"/>
      <c r="G38" s="178"/>
    </row>
    <row r="39" spans="1:7" ht="20.25" customHeight="1">
      <c r="A39" s="99" t="str">
        <f>[1]標單詳細表!G18</f>
        <v>分析表04</v>
      </c>
      <c r="B39" s="181" t="s">
        <v>536</v>
      </c>
      <c r="C39" s="181"/>
      <c r="D39" s="182" t="s">
        <v>537</v>
      </c>
      <c r="E39" s="182"/>
      <c r="F39" s="183"/>
      <c r="G39" s="183"/>
    </row>
    <row r="40" spans="1:7" ht="22.8">
      <c r="A40" s="97"/>
      <c r="B40" s="100" t="s">
        <v>505</v>
      </c>
      <c r="C40" s="100" t="s">
        <v>506</v>
      </c>
      <c r="D40" s="100" t="s">
        <v>507</v>
      </c>
      <c r="E40" s="100" t="s">
        <v>508</v>
      </c>
      <c r="F40" s="100" t="s">
        <v>509</v>
      </c>
      <c r="G40" s="100" t="s">
        <v>59</v>
      </c>
    </row>
    <row r="41" spans="1:7" ht="13.8">
      <c r="A41" s="97"/>
      <c r="B41" s="101" t="s">
        <v>538</v>
      </c>
      <c r="C41" s="102" t="s">
        <v>539</v>
      </c>
      <c r="D41" s="103">
        <v>1</v>
      </c>
      <c r="E41" s="113"/>
      <c r="F41" s="113"/>
      <c r="G41" s="104"/>
    </row>
    <row r="42" spans="1:7" ht="13.8">
      <c r="A42" s="97"/>
      <c r="B42" s="105" t="s">
        <v>540</v>
      </c>
      <c r="C42" s="106"/>
      <c r="D42" s="107"/>
      <c r="E42" s="114"/>
      <c r="F42" s="114"/>
      <c r="G42" s="108"/>
    </row>
    <row r="43" spans="1:7" ht="13.8">
      <c r="A43" s="97"/>
      <c r="B43" s="101" t="s">
        <v>541</v>
      </c>
      <c r="C43" s="102" t="s">
        <v>0</v>
      </c>
      <c r="D43" s="103">
        <v>1</v>
      </c>
      <c r="E43" s="113"/>
      <c r="F43" s="113"/>
      <c r="G43" s="104"/>
    </row>
    <row r="44" spans="1:7" ht="13.8">
      <c r="A44" s="97"/>
      <c r="B44" s="101" t="s">
        <v>542</v>
      </c>
      <c r="C44" s="102" t="s">
        <v>0</v>
      </c>
      <c r="D44" s="103">
        <v>1</v>
      </c>
      <c r="E44" s="113"/>
      <c r="F44" s="113"/>
      <c r="G44" s="104"/>
    </row>
    <row r="45" spans="1:7" ht="13.8">
      <c r="A45" s="97"/>
      <c r="B45" s="101" t="s">
        <v>518</v>
      </c>
      <c r="C45" s="102" t="s">
        <v>0</v>
      </c>
      <c r="D45" s="103">
        <v>1</v>
      </c>
      <c r="E45" s="113"/>
      <c r="F45" s="113"/>
      <c r="G45" s="104"/>
    </row>
    <row r="46" spans="1:7" ht="13.8">
      <c r="A46" s="97"/>
      <c r="B46" s="101" t="s">
        <v>519</v>
      </c>
      <c r="C46" s="102" t="s">
        <v>0</v>
      </c>
      <c r="D46" s="103">
        <v>1</v>
      </c>
      <c r="E46" s="113"/>
      <c r="F46" s="113"/>
      <c r="G46" s="104"/>
    </row>
    <row r="47" spans="1:7" ht="13.8">
      <c r="A47" s="97"/>
      <c r="B47" s="175" t="s">
        <v>520</v>
      </c>
      <c r="C47" s="175"/>
      <c r="D47" s="176" t="s">
        <v>543</v>
      </c>
      <c r="E47" s="176"/>
      <c r="F47" s="177"/>
      <c r="G47" s="178"/>
    </row>
    <row r="48" spans="1:7" ht="13.8">
      <c r="A48" s="97"/>
      <c r="B48" s="179" t="s">
        <v>522</v>
      </c>
      <c r="C48" s="179"/>
      <c r="D48" s="176"/>
      <c r="E48" s="176"/>
      <c r="F48" s="177"/>
      <c r="G48" s="178"/>
    </row>
    <row r="49" spans="1:7" ht="25.5" customHeight="1">
      <c r="A49" s="99" t="str">
        <f>[1]標單詳細表!G20</f>
        <v>分析表05</v>
      </c>
      <c r="B49" s="181" t="s">
        <v>544</v>
      </c>
      <c r="C49" s="181"/>
      <c r="D49" s="182" t="s">
        <v>537</v>
      </c>
      <c r="E49" s="182"/>
      <c r="F49" s="183"/>
      <c r="G49" s="183"/>
    </row>
    <row r="50" spans="1:7" ht="22.8">
      <c r="A50" s="97"/>
      <c r="B50" s="100" t="s">
        <v>505</v>
      </c>
      <c r="C50" s="100" t="s">
        <v>506</v>
      </c>
      <c r="D50" s="100" t="s">
        <v>507</v>
      </c>
      <c r="E50" s="100" t="s">
        <v>508</v>
      </c>
      <c r="F50" s="100" t="s">
        <v>509</v>
      </c>
      <c r="G50" s="100" t="s">
        <v>59</v>
      </c>
    </row>
    <row r="51" spans="1:7" ht="13.8">
      <c r="A51" s="97"/>
      <c r="B51" s="101" t="s">
        <v>545</v>
      </c>
      <c r="C51" s="102" t="s">
        <v>0</v>
      </c>
      <c r="D51" s="103">
        <v>1</v>
      </c>
      <c r="E51" s="113"/>
      <c r="F51" s="113"/>
      <c r="G51" s="104"/>
    </row>
    <row r="52" spans="1:7" ht="13.8">
      <c r="A52" s="97"/>
      <c r="B52" s="101" t="s">
        <v>546</v>
      </c>
      <c r="C52" s="102" t="s">
        <v>0</v>
      </c>
      <c r="D52" s="103">
        <v>1</v>
      </c>
      <c r="E52" s="113"/>
      <c r="F52" s="113"/>
      <c r="G52" s="104"/>
    </row>
    <row r="53" spans="1:7" ht="13.8">
      <c r="A53" s="97"/>
      <c r="B53" s="101" t="s">
        <v>547</v>
      </c>
      <c r="C53" s="102" t="s">
        <v>0</v>
      </c>
      <c r="D53" s="103">
        <v>1</v>
      </c>
      <c r="E53" s="113"/>
      <c r="F53" s="113"/>
      <c r="G53" s="104"/>
    </row>
    <row r="54" spans="1:7" ht="13.8">
      <c r="A54" s="97"/>
      <c r="B54" s="101" t="s">
        <v>548</v>
      </c>
      <c r="C54" s="102" t="s">
        <v>0</v>
      </c>
      <c r="D54" s="103">
        <v>1</v>
      </c>
      <c r="E54" s="113"/>
      <c r="F54" s="113"/>
      <c r="G54" s="104"/>
    </row>
    <row r="55" spans="1:7" ht="13.8">
      <c r="A55" s="97"/>
      <c r="B55" s="101" t="s">
        <v>549</v>
      </c>
      <c r="C55" s="102" t="s">
        <v>0</v>
      </c>
      <c r="D55" s="103">
        <v>1</v>
      </c>
      <c r="E55" s="113"/>
      <c r="F55" s="113"/>
      <c r="G55" s="104"/>
    </row>
    <row r="56" spans="1:7" ht="13.8">
      <c r="A56" s="97"/>
      <c r="B56" s="101" t="s">
        <v>550</v>
      </c>
      <c r="C56" s="102" t="s">
        <v>0</v>
      </c>
      <c r="D56" s="103">
        <v>1</v>
      </c>
      <c r="E56" s="113"/>
      <c r="F56" s="113"/>
      <c r="G56" s="104"/>
    </row>
    <row r="57" spans="1:7" ht="13.8">
      <c r="A57" s="97"/>
      <c r="B57" s="101" t="s">
        <v>519</v>
      </c>
      <c r="C57" s="102" t="s">
        <v>0</v>
      </c>
      <c r="D57" s="103">
        <v>1</v>
      </c>
      <c r="E57" s="113"/>
      <c r="F57" s="113"/>
      <c r="G57" s="104"/>
    </row>
    <row r="58" spans="1:7" ht="13.8">
      <c r="A58" s="97"/>
      <c r="B58" s="175" t="s">
        <v>520</v>
      </c>
      <c r="C58" s="175"/>
      <c r="D58" s="176" t="s">
        <v>543</v>
      </c>
      <c r="E58" s="176"/>
      <c r="F58" s="177"/>
      <c r="G58" s="178"/>
    </row>
    <row r="59" spans="1:7" ht="13.8">
      <c r="A59" s="97"/>
      <c r="B59" s="179" t="s">
        <v>522</v>
      </c>
      <c r="C59" s="179"/>
      <c r="D59" s="176"/>
      <c r="E59" s="176"/>
      <c r="F59" s="177"/>
      <c r="G59" s="178"/>
    </row>
    <row r="60" spans="1:7" ht="22.5" customHeight="1">
      <c r="A60" s="99" t="str">
        <f>[1]標單詳細表!G22</f>
        <v>分析表06</v>
      </c>
      <c r="B60" s="181" t="s">
        <v>551</v>
      </c>
      <c r="C60" s="181"/>
      <c r="D60" s="182" t="s">
        <v>537</v>
      </c>
      <c r="E60" s="182"/>
      <c r="F60" s="183"/>
      <c r="G60" s="183"/>
    </row>
    <row r="61" spans="1:7" ht="22.8">
      <c r="A61" s="97"/>
      <c r="B61" s="100" t="s">
        <v>505</v>
      </c>
      <c r="C61" s="100" t="s">
        <v>506</v>
      </c>
      <c r="D61" s="100" t="s">
        <v>507</v>
      </c>
      <c r="E61" s="100" t="s">
        <v>508</v>
      </c>
      <c r="F61" s="100" t="s">
        <v>509</v>
      </c>
      <c r="G61" s="100" t="s">
        <v>59</v>
      </c>
    </row>
    <row r="62" spans="1:7" ht="13.8">
      <c r="A62" s="97"/>
      <c r="B62" s="101" t="s">
        <v>552</v>
      </c>
      <c r="C62" s="102" t="s">
        <v>0</v>
      </c>
      <c r="D62" s="103">
        <v>1</v>
      </c>
      <c r="E62" s="113"/>
      <c r="F62" s="113"/>
      <c r="G62" s="104"/>
    </row>
    <row r="63" spans="1:7" ht="13.8">
      <c r="A63" s="97"/>
      <c r="B63" s="105" t="s">
        <v>553</v>
      </c>
      <c r="C63" s="106"/>
      <c r="D63" s="107"/>
      <c r="E63" s="114"/>
      <c r="F63" s="114"/>
      <c r="G63" s="108"/>
    </row>
    <row r="64" spans="1:7" ht="13.8">
      <c r="A64" s="97"/>
      <c r="B64" s="101" t="s">
        <v>554</v>
      </c>
      <c r="C64" s="102" t="s">
        <v>0</v>
      </c>
      <c r="D64" s="103">
        <v>1</v>
      </c>
      <c r="E64" s="113"/>
      <c r="F64" s="113"/>
      <c r="G64" s="104"/>
    </row>
    <row r="65" spans="1:7" ht="13.8">
      <c r="A65" s="97"/>
      <c r="B65" s="101" t="s">
        <v>555</v>
      </c>
      <c r="C65" s="102" t="s">
        <v>0</v>
      </c>
      <c r="D65" s="103">
        <v>1</v>
      </c>
      <c r="E65" s="113"/>
      <c r="F65" s="113"/>
      <c r="G65" s="104"/>
    </row>
    <row r="66" spans="1:7" ht="13.8">
      <c r="A66" s="97"/>
      <c r="B66" s="101" t="s">
        <v>556</v>
      </c>
      <c r="C66" s="102" t="s">
        <v>0</v>
      </c>
      <c r="D66" s="103">
        <v>1</v>
      </c>
      <c r="E66" s="113"/>
      <c r="F66" s="113"/>
      <c r="G66" s="104"/>
    </row>
    <row r="67" spans="1:7" ht="13.8">
      <c r="A67" s="97"/>
      <c r="B67" s="101" t="s">
        <v>518</v>
      </c>
      <c r="C67" s="102" t="s">
        <v>0</v>
      </c>
      <c r="D67" s="103">
        <v>1</v>
      </c>
      <c r="E67" s="113"/>
      <c r="F67" s="113"/>
      <c r="G67" s="104"/>
    </row>
    <row r="68" spans="1:7" ht="13.8">
      <c r="A68" s="97"/>
      <c r="B68" s="101" t="s">
        <v>519</v>
      </c>
      <c r="C68" s="102" t="s">
        <v>0</v>
      </c>
      <c r="D68" s="103">
        <v>1</v>
      </c>
      <c r="E68" s="113"/>
      <c r="F68" s="113"/>
      <c r="G68" s="104"/>
    </row>
    <row r="69" spans="1:7" ht="13.8">
      <c r="A69" s="97"/>
      <c r="B69" s="175" t="s">
        <v>520</v>
      </c>
      <c r="C69" s="175"/>
      <c r="D69" s="176" t="s">
        <v>543</v>
      </c>
      <c r="E69" s="176"/>
      <c r="F69" s="177"/>
      <c r="G69" s="178"/>
    </row>
    <row r="70" spans="1:7" ht="13.8">
      <c r="A70" s="97"/>
      <c r="B70" s="179" t="s">
        <v>522</v>
      </c>
      <c r="C70" s="179"/>
      <c r="D70" s="176"/>
      <c r="E70" s="176"/>
      <c r="F70" s="177"/>
      <c r="G70" s="178"/>
    </row>
    <row r="71" spans="1:7" ht="31.5" customHeight="1">
      <c r="A71" s="99" t="str">
        <f>[1]標單詳細表!G24</f>
        <v>分析表07</v>
      </c>
      <c r="B71" s="181" t="s">
        <v>557</v>
      </c>
      <c r="C71" s="181"/>
      <c r="D71" s="182" t="s">
        <v>537</v>
      </c>
      <c r="E71" s="182"/>
      <c r="F71" s="183"/>
      <c r="G71" s="183"/>
    </row>
    <row r="72" spans="1:7" ht="22.8">
      <c r="A72" s="97"/>
      <c r="B72" s="100" t="s">
        <v>505</v>
      </c>
      <c r="C72" s="100" t="s">
        <v>506</v>
      </c>
      <c r="D72" s="100" t="s">
        <v>507</v>
      </c>
      <c r="E72" s="100" t="s">
        <v>508</v>
      </c>
      <c r="F72" s="100" t="s">
        <v>509</v>
      </c>
      <c r="G72" s="100" t="s">
        <v>59</v>
      </c>
    </row>
    <row r="73" spans="1:7" ht="13.8">
      <c r="A73" s="97"/>
      <c r="B73" s="101" t="s">
        <v>558</v>
      </c>
      <c r="C73" s="102" t="s">
        <v>0</v>
      </c>
      <c r="D73" s="103">
        <v>1</v>
      </c>
      <c r="E73" s="113"/>
      <c r="F73" s="113"/>
      <c r="G73" s="104"/>
    </row>
    <row r="74" spans="1:7" ht="13.8">
      <c r="A74" s="97"/>
      <c r="B74" s="101" t="s">
        <v>559</v>
      </c>
      <c r="C74" s="102" t="s">
        <v>0</v>
      </c>
      <c r="D74" s="103">
        <v>1</v>
      </c>
      <c r="E74" s="113"/>
      <c r="F74" s="113"/>
      <c r="G74" s="104"/>
    </row>
    <row r="75" spans="1:7" ht="13.8">
      <c r="A75" s="97"/>
      <c r="B75" s="105" t="s">
        <v>560</v>
      </c>
      <c r="C75" s="106"/>
      <c r="D75" s="107"/>
      <c r="E75" s="114"/>
      <c r="F75" s="114"/>
      <c r="G75" s="108"/>
    </row>
    <row r="76" spans="1:7" ht="13.8">
      <c r="A76" s="97"/>
      <c r="B76" s="105"/>
      <c r="C76" s="106"/>
      <c r="D76" s="107"/>
      <c r="E76" s="114"/>
      <c r="F76" s="114"/>
      <c r="G76" s="108"/>
    </row>
    <row r="77" spans="1:7" ht="13.8">
      <c r="A77" s="97"/>
      <c r="B77" s="101" t="s">
        <v>518</v>
      </c>
      <c r="C77" s="102" t="s">
        <v>0</v>
      </c>
      <c r="D77" s="103">
        <v>1</v>
      </c>
      <c r="E77" s="113"/>
      <c r="F77" s="113"/>
      <c r="G77" s="104"/>
    </row>
    <row r="78" spans="1:7" ht="13.8">
      <c r="A78" s="97"/>
      <c r="B78" s="101" t="s">
        <v>519</v>
      </c>
      <c r="C78" s="102" t="s">
        <v>0</v>
      </c>
      <c r="D78" s="103">
        <v>1</v>
      </c>
      <c r="E78" s="113"/>
      <c r="F78" s="113"/>
      <c r="G78" s="104"/>
    </row>
    <row r="79" spans="1:7" ht="13.8">
      <c r="A79" s="97"/>
      <c r="B79" s="175" t="s">
        <v>520</v>
      </c>
      <c r="C79" s="175"/>
      <c r="D79" s="176" t="s">
        <v>543</v>
      </c>
      <c r="E79" s="176"/>
      <c r="F79" s="177"/>
      <c r="G79" s="178"/>
    </row>
    <row r="80" spans="1:7" ht="13.8">
      <c r="A80" s="97"/>
      <c r="B80" s="179" t="s">
        <v>522</v>
      </c>
      <c r="C80" s="179"/>
      <c r="D80" s="176"/>
      <c r="E80" s="176"/>
      <c r="F80" s="177"/>
      <c r="G80" s="178"/>
    </row>
    <row r="81" spans="1:7">
      <c r="A81" s="99" t="str">
        <f>[1]標單詳細表!G28</f>
        <v>分析表8</v>
      </c>
      <c r="B81" s="181" t="s">
        <v>561</v>
      </c>
      <c r="C81" s="181"/>
      <c r="D81" s="182" t="s">
        <v>562</v>
      </c>
      <c r="E81" s="182"/>
      <c r="F81" s="183"/>
      <c r="G81" s="183"/>
    </row>
    <row r="82" spans="1:7" ht="22.8">
      <c r="A82" s="97"/>
      <c r="B82" s="100" t="s">
        <v>505</v>
      </c>
      <c r="C82" s="100" t="s">
        <v>506</v>
      </c>
      <c r="D82" s="100" t="s">
        <v>507</v>
      </c>
      <c r="E82" s="100" t="s">
        <v>508</v>
      </c>
      <c r="F82" s="100" t="s">
        <v>509</v>
      </c>
      <c r="G82" s="100" t="s">
        <v>59</v>
      </c>
    </row>
    <row r="83" spans="1:7" ht="13.8">
      <c r="A83" s="97"/>
      <c r="B83" s="101" t="s">
        <v>563</v>
      </c>
      <c r="C83" s="102" t="s">
        <v>93</v>
      </c>
      <c r="D83" s="103">
        <v>1</v>
      </c>
      <c r="E83" s="113"/>
      <c r="F83" s="113"/>
      <c r="G83" s="104"/>
    </row>
    <row r="84" spans="1:7" ht="13.8">
      <c r="A84" s="97"/>
      <c r="B84" s="101" t="s">
        <v>564</v>
      </c>
      <c r="C84" s="102" t="s">
        <v>517</v>
      </c>
      <c r="D84" s="103">
        <v>0.01</v>
      </c>
      <c r="E84" s="113"/>
      <c r="F84" s="113"/>
      <c r="G84" s="104"/>
    </row>
    <row r="85" spans="1:7" ht="13.8">
      <c r="A85" s="97"/>
      <c r="B85" s="101" t="s">
        <v>518</v>
      </c>
      <c r="C85" s="102" t="s">
        <v>0</v>
      </c>
      <c r="D85" s="103">
        <v>1</v>
      </c>
      <c r="E85" s="113"/>
      <c r="F85" s="113"/>
      <c r="G85" s="104"/>
    </row>
    <row r="86" spans="1:7" ht="13.8">
      <c r="A86" s="97"/>
      <c r="B86" s="101" t="s">
        <v>519</v>
      </c>
      <c r="C86" s="102" t="s">
        <v>93</v>
      </c>
      <c r="D86" s="103">
        <v>1</v>
      </c>
      <c r="E86" s="113"/>
      <c r="F86" s="113"/>
      <c r="G86" s="104"/>
    </row>
    <row r="87" spans="1:7" ht="13.8">
      <c r="A87" s="97"/>
      <c r="B87" s="175" t="s">
        <v>520</v>
      </c>
      <c r="C87" s="175"/>
      <c r="D87" s="176" t="s">
        <v>565</v>
      </c>
      <c r="E87" s="176"/>
      <c r="F87" s="177"/>
      <c r="G87" s="178"/>
    </row>
    <row r="88" spans="1:7" ht="13.8">
      <c r="A88" s="97"/>
      <c r="B88" s="179" t="s">
        <v>522</v>
      </c>
      <c r="C88" s="179"/>
      <c r="D88" s="176"/>
      <c r="E88" s="176"/>
      <c r="F88" s="177"/>
      <c r="G88" s="178"/>
    </row>
    <row r="89" spans="1:7">
      <c r="A89" s="99" t="str">
        <f>[1]標單詳細表!G29</f>
        <v>分析表9</v>
      </c>
      <c r="B89" s="181" t="s">
        <v>566</v>
      </c>
      <c r="C89" s="181"/>
      <c r="D89" s="182" t="s">
        <v>567</v>
      </c>
      <c r="E89" s="182"/>
      <c r="F89" s="183"/>
      <c r="G89" s="183"/>
    </row>
    <row r="90" spans="1:7" ht="22.8">
      <c r="A90" s="97"/>
      <c r="B90" s="100" t="s">
        <v>505</v>
      </c>
      <c r="C90" s="100" t="s">
        <v>506</v>
      </c>
      <c r="D90" s="100" t="s">
        <v>507</v>
      </c>
      <c r="E90" s="100" t="s">
        <v>508</v>
      </c>
      <c r="F90" s="100" t="s">
        <v>509</v>
      </c>
      <c r="G90" s="100" t="s">
        <v>59</v>
      </c>
    </row>
    <row r="91" spans="1:7" ht="13.8">
      <c r="A91" s="97"/>
      <c r="B91" s="101" t="s">
        <v>568</v>
      </c>
      <c r="C91" s="102" t="s">
        <v>569</v>
      </c>
      <c r="D91" s="103">
        <v>5.0000000000000001E-3</v>
      </c>
      <c r="E91" s="113"/>
      <c r="F91" s="113"/>
      <c r="G91" s="104"/>
    </row>
    <row r="92" spans="1:7" ht="13.8">
      <c r="A92" s="97"/>
      <c r="B92" s="101" t="s">
        <v>570</v>
      </c>
      <c r="C92" s="102" t="s">
        <v>517</v>
      </c>
      <c r="D92" s="103">
        <v>0.01</v>
      </c>
      <c r="E92" s="113"/>
      <c r="F92" s="113"/>
      <c r="G92" s="104"/>
    </row>
    <row r="93" spans="1:7" ht="13.8">
      <c r="A93" s="97"/>
      <c r="B93" s="101" t="s">
        <v>571</v>
      </c>
      <c r="C93" s="102" t="s">
        <v>517</v>
      </c>
      <c r="D93" s="103">
        <v>0.01</v>
      </c>
      <c r="E93" s="113"/>
      <c r="F93" s="113"/>
      <c r="G93" s="104"/>
    </row>
    <row r="94" spans="1:7" ht="13.8">
      <c r="A94" s="97"/>
      <c r="B94" s="101" t="s">
        <v>572</v>
      </c>
      <c r="C94" s="102" t="s">
        <v>0</v>
      </c>
      <c r="D94" s="103">
        <v>1</v>
      </c>
      <c r="E94" s="113"/>
      <c r="F94" s="113"/>
      <c r="G94" s="104"/>
    </row>
    <row r="95" spans="1:7" ht="13.8">
      <c r="A95" s="97"/>
      <c r="B95" s="101" t="s">
        <v>550</v>
      </c>
      <c r="C95" s="102" t="s">
        <v>0</v>
      </c>
      <c r="D95" s="103">
        <v>1</v>
      </c>
      <c r="E95" s="113"/>
      <c r="F95" s="113"/>
      <c r="G95" s="104"/>
    </row>
    <row r="96" spans="1:7" ht="13.8">
      <c r="A96" s="97"/>
      <c r="B96" s="101" t="s">
        <v>519</v>
      </c>
      <c r="C96" s="102" t="s">
        <v>96</v>
      </c>
      <c r="D96" s="103">
        <v>1</v>
      </c>
      <c r="E96" s="113"/>
      <c r="F96" s="113"/>
      <c r="G96" s="104"/>
    </row>
    <row r="97" spans="1:7" ht="13.8">
      <c r="A97" s="97"/>
      <c r="B97" s="175" t="s">
        <v>520</v>
      </c>
      <c r="C97" s="175"/>
      <c r="D97" s="176" t="s">
        <v>573</v>
      </c>
      <c r="E97" s="176"/>
      <c r="F97" s="177"/>
      <c r="G97" s="178"/>
    </row>
    <row r="98" spans="1:7" ht="13.8">
      <c r="A98" s="97"/>
      <c r="B98" s="179" t="s">
        <v>522</v>
      </c>
      <c r="C98" s="179"/>
      <c r="D98" s="176"/>
      <c r="E98" s="176"/>
      <c r="F98" s="177"/>
      <c r="G98" s="178"/>
    </row>
    <row r="99" spans="1:7">
      <c r="A99" s="99" t="str">
        <f>[1]標單詳細表!G30</f>
        <v>分析表10</v>
      </c>
      <c r="B99" s="181" t="s">
        <v>574</v>
      </c>
      <c r="C99" s="181"/>
      <c r="D99" s="182" t="s">
        <v>567</v>
      </c>
      <c r="E99" s="182"/>
      <c r="F99" s="183"/>
      <c r="G99" s="183"/>
    </row>
    <row r="100" spans="1:7" ht="22.8">
      <c r="A100" s="97"/>
      <c r="B100" s="100" t="s">
        <v>505</v>
      </c>
      <c r="C100" s="100" t="s">
        <v>506</v>
      </c>
      <c r="D100" s="100" t="s">
        <v>507</v>
      </c>
      <c r="E100" s="100" t="s">
        <v>508</v>
      </c>
      <c r="F100" s="100" t="s">
        <v>509</v>
      </c>
      <c r="G100" s="100" t="s">
        <v>59</v>
      </c>
    </row>
    <row r="101" spans="1:7" ht="13.8">
      <c r="A101" s="97"/>
      <c r="B101" s="101" t="s">
        <v>568</v>
      </c>
      <c r="C101" s="102" t="s">
        <v>569</v>
      </c>
      <c r="D101" s="103">
        <v>5.0000000000000001E-3</v>
      </c>
      <c r="E101" s="113"/>
      <c r="F101" s="113"/>
      <c r="G101" s="104"/>
    </row>
    <row r="102" spans="1:7" ht="13.8">
      <c r="A102" s="97"/>
      <c r="B102" s="101" t="s">
        <v>570</v>
      </c>
      <c r="C102" s="102" t="s">
        <v>517</v>
      </c>
      <c r="D102" s="103">
        <v>0.01</v>
      </c>
      <c r="E102" s="113"/>
      <c r="F102" s="113"/>
      <c r="G102" s="104"/>
    </row>
    <row r="103" spans="1:7" ht="13.8">
      <c r="A103" s="97"/>
      <c r="B103" s="101" t="s">
        <v>575</v>
      </c>
      <c r="C103" s="102" t="s">
        <v>576</v>
      </c>
      <c r="D103" s="103">
        <v>0.04</v>
      </c>
      <c r="E103" s="113"/>
      <c r="F103" s="113"/>
      <c r="G103" s="104"/>
    </row>
    <row r="104" spans="1:7" ht="13.8">
      <c r="A104" s="97"/>
      <c r="B104" s="101" t="s">
        <v>571</v>
      </c>
      <c r="C104" s="102" t="s">
        <v>517</v>
      </c>
      <c r="D104" s="103">
        <v>0.01</v>
      </c>
      <c r="E104" s="113"/>
      <c r="F104" s="113"/>
      <c r="G104" s="104"/>
    </row>
    <row r="105" spans="1:7" ht="13.8">
      <c r="A105" s="97"/>
      <c r="B105" s="101" t="s">
        <v>572</v>
      </c>
      <c r="C105" s="102" t="s">
        <v>0</v>
      </c>
      <c r="D105" s="103">
        <v>1</v>
      </c>
      <c r="E105" s="113"/>
      <c r="F105" s="113"/>
      <c r="G105" s="104"/>
    </row>
    <row r="106" spans="1:7" ht="13.8">
      <c r="A106" s="97"/>
      <c r="B106" s="101" t="s">
        <v>550</v>
      </c>
      <c r="C106" s="102" t="s">
        <v>0</v>
      </c>
      <c r="D106" s="103">
        <v>1</v>
      </c>
      <c r="E106" s="113"/>
      <c r="F106" s="113"/>
      <c r="G106" s="104"/>
    </row>
    <row r="107" spans="1:7" ht="13.8">
      <c r="A107" s="97"/>
      <c r="B107" s="101" t="s">
        <v>519</v>
      </c>
      <c r="C107" s="102" t="s">
        <v>96</v>
      </c>
      <c r="D107" s="103">
        <v>1</v>
      </c>
      <c r="E107" s="113"/>
      <c r="F107" s="113"/>
      <c r="G107" s="104"/>
    </row>
    <row r="108" spans="1:7" ht="13.8">
      <c r="A108" s="97"/>
      <c r="B108" s="175" t="s">
        <v>520</v>
      </c>
      <c r="C108" s="175"/>
      <c r="D108" s="176" t="s">
        <v>573</v>
      </c>
      <c r="E108" s="176"/>
      <c r="F108" s="177"/>
      <c r="G108" s="178"/>
    </row>
    <row r="109" spans="1:7" ht="13.8">
      <c r="A109" s="97"/>
      <c r="B109" s="179" t="s">
        <v>522</v>
      </c>
      <c r="C109" s="179"/>
      <c r="D109" s="176"/>
      <c r="E109" s="176"/>
      <c r="F109" s="177"/>
      <c r="G109" s="178"/>
    </row>
    <row r="110" spans="1:7" ht="22.5" customHeight="1">
      <c r="A110" s="99" t="str">
        <f>[1]標單詳細表!G31</f>
        <v>分析表11</v>
      </c>
      <c r="B110" s="181" t="s">
        <v>577</v>
      </c>
      <c r="C110" s="181"/>
      <c r="D110" s="182" t="s">
        <v>567</v>
      </c>
      <c r="E110" s="182"/>
      <c r="F110" s="183"/>
      <c r="G110" s="183"/>
    </row>
    <row r="111" spans="1:7" ht="22.8">
      <c r="A111" s="97"/>
      <c r="B111" s="100" t="s">
        <v>505</v>
      </c>
      <c r="C111" s="100" t="s">
        <v>506</v>
      </c>
      <c r="D111" s="100" t="s">
        <v>507</v>
      </c>
      <c r="E111" s="100" t="s">
        <v>508</v>
      </c>
      <c r="F111" s="100" t="s">
        <v>509</v>
      </c>
      <c r="G111" s="100" t="s">
        <v>59</v>
      </c>
    </row>
    <row r="112" spans="1:7" ht="13.8">
      <c r="A112" s="97"/>
      <c r="B112" s="101" t="s">
        <v>578</v>
      </c>
      <c r="C112" s="102" t="s">
        <v>96</v>
      </c>
      <c r="D112" s="103">
        <v>1</v>
      </c>
      <c r="E112" s="113"/>
      <c r="F112" s="113"/>
      <c r="G112" s="104"/>
    </row>
    <row r="113" spans="1:7" ht="13.8">
      <c r="A113" s="97"/>
      <c r="B113" s="101" t="s">
        <v>579</v>
      </c>
      <c r="C113" s="102" t="s">
        <v>96</v>
      </c>
      <c r="D113" s="103">
        <v>1</v>
      </c>
      <c r="E113" s="113"/>
      <c r="F113" s="113"/>
      <c r="G113" s="104"/>
    </row>
    <row r="114" spans="1:7" ht="13.8">
      <c r="A114" s="97"/>
      <c r="B114" s="101" t="s">
        <v>518</v>
      </c>
      <c r="C114" s="102" t="s">
        <v>0</v>
      </c>
      <c r="D114" s="103">
        <v>1</v>
      </c>
      <c r="E114" s="113"/>
      <c r="F114" s="113"/>
      <c r="G114" s="104"/>
    </row>
    <row r="115" spans="1:7" ht="13.8">
      <c r="A115" s="97"/>
      <c r="B115" s="101" t="s">
        <v>519</v>
      </c>
      <c r="C115" s="102" t="s">
        <v>96</v>
      </c>
      <c r="D115" s="103">
        <v>1</v>
      </c>
      <c r="E115" s="113"/>
      <c r="F115" s="113"/>
      <c r="G115" s="104"/>
    </row>
    <row r="116" spans="1:7" ht="13.8">
      <c r="A116" s="97"/>
      <c r="B116" s="175" t="s">
        <v>520</v>
      </c>
      <c r="C116" s="175"/>
      <c r="D116" s="176" t="s">
        <v>573</v>
      </c>
      <c r="E116" s="176"/>
      <c r="F116" s="177"/>
      <c r="G116" s="178"/>
    </row>
    <row r="117" spans="1:7" ht="13.8">
      <c r="A117" s="97"/>
      <c r="B117" s="179" t="s">
        <v>522</v>
      </c>
      <c r="C117" s="179"/>
      <c r="D117" s="176"/>
      <c r="E117" s="176"/>
      <c r="F117" s="177"/>
      <c r="G117" s="178"/>
    </row>
    <row r="118" spans="1:7" ht="17.25" customHeight="1">
      <c r="A118" s="99" t="str">
        <f>[1]標單詳細表!G33</f>
        <v>分析表12</v>
      </c>
      <c r="B118" s="181" t="s">
        <v>580</v>
      </c>
      <c r="C118" s="181"/>
      <c r="D118" s="182" t="s">
        <v>562</v>
      </c>
      <c r="E118" s="182"/>
      <c r="F118" s="183"/>
      <c r="G118" s="183"/>
    </row>
    <row r="119" spans="1:7" ht="22.8">
      <c r="A119" s="97"/>
      <c r="B119" s="100" t="s">
        <v>505</v>
      </c>
      <c r="C119" s="100" t="s">
        <v>506</v>
      </c>
      <c r="D119" s="100" t="s">
        <v>507</v>
      </c>
      <c r="E119" s="100" t="s">
        <v>508</v>
      </c>
      <c r="F119" s="100" t="s">
        <v>509</v>
      </c>
      <c r="G119" s="100" t="s">
        <v>59</v>
      </c>
    </row>
    <row r="120" spans="1:7" ht="13.8">
      <c r="A120" s="97"/>
      <c r="B120" s="101" t="s">
        <v>568</v>
      </c>
      <c r="C120" s="102" t="s">
        <v>569</v>
      </c>
      <c r="D120" s="103">
        <v>5.0000000000000001E-3</v>
      </c>
      <c r="E120" s="113"/>
      <c r="F120" s="113"/>
      <c r="G120" s="104"/>
    </row>
    <row r="121" spans="1:7" ht="13.8">
      <c r="A121" s="97"/>
      <c r="B121" s="101" t="s">
        <v>581</v>
      </c>
      <c r="C121" s="102" t="s">
        <v>0</v>
      </c>
      <c r="D121" s="103">
        <v>1</v>
      </c>
      <c r="E121" s="113"/>
      <c r="F121" s="113"/>
      <c r="G121" s="104"/>
    </row>
    <row r="122" spans="1:7" ht="13.8">
      <c r="A122" s="97"/>
      <c r="B122" s="101" t="s">
        <v>570</v>
      </c>
      <c r="C122" s="102" t="s">
        <v>517</v>
      </c>
      <c r="D122" s="103">
        <v>0.03</v>
      </c>
      <c r="E122" s="113"/>
      <c r="F122" s="113"/>
      <c r="G122" s="104"/>
    </row>
    <row r="123" spans="1:7" ht="13.8">
      <c r="A123" s="97"/>
      <c r="B123" s="105"/>
      <c r="C123" s="106"/>
      <c r="D123" s="107"/>
      <c r="E123" s="114"/>
      <c r="F123" s="114"/>
      <c r="G123" s="108"/>
    </row>
    <row r="124" spans="1:7" ht="13.8">
      <c r="A124" s="97"/>
      <c r="B124" s="101" t="s">
        <v>518</v>
      </c>
      <c r="C124" s="102" t="s">
        <v>0</v>
      </c>
      <c r="D124" s="103">
        <v>1</v>
      </c>
      <c r="E124" s="113"/>
      <c r="F124" s="113"/>
      <c r="G124" s="104"/>
    </row>
    <row r="125" spans="1:7" ht="13.8">
      <c r="A125" s="97"/>
      <c r="B125" s="101" t="s">
        <v>519</v>
      </c>
      <c r="C125" s="102" t="s">
        <v>93</v>
      </c>
      <c r="D125" s="103">
        <v>1</v>
      </c>
      <c r="E125" s="113"/>
      <c r="F125" s="113"/>
      <c r="G125" s="104"/>
    </row>
    <row r="126" spans="1:7" ht="13.8">
      <c r="A126" s="97"/>
      <c r="B126" s="175" t="s">
        <v>520</v>
      </c>
      <c r="C126" s="175"/>
      <c r="D126" s="176" t="s">
        <v>565</v>
      </c>
      <c r="E126" s="176"/>
      <c r="F126" s="177"/>
      <c r="G126" s="178"/>
    </row>
    <row r="127" spans="1:7" ht="13.8">
      <c r="A127" s="97"/>
      <c r="B127" s="179" t="s">
        <v>522</v>
      </c>
      <c r="C127" s="179"/>
      <c r="D127" s="176"/>
      <c r="E127" s="176"/>
      <c r="F127" s="177"/>
      <c r="G127" s="178"/>
    </row>
    <row r="128" spans="1:7" ht="25.5" customHeight="1">
      <c r="A128" s="99" t="str">
        <f>[1]標單詳細表!G34</f>
        <v>分析表13</v>
      </c>
      <c r="B128" s="196" t="s">
        <v>582</v>
      </c>
      <c r="C128" s="197"/>
      <c r="D128" s="198" t="s">
        <v>537</v>
      </c>
      <c r="E128" s="199"/>
      <c r="F128" s="200"/>
      <c r="G128" s="201"/>
    </row>
    <row r="129" spans="1:7" ht="22.8">
      <c r="A129" s="97"/>
      <c r="B129" s="100" t="s">
        <v>505</v>
      </c>
      <c r="C129" s="100" t="s">
        <v>506</v>
      </c>
      <c r="D129" s="100" t="s">
        <v>507</v>
      </c>
      <c r="E129" s="100" t="s">
        <v>508</v>
      </c>
      <c r="F129" s="100" t="s">
        <v>509</v>
      </c>
      <c r="G129" s="100" t="s">
        <v>59</v>
      </c>
    </row>
    <row r="130" spans="1:7" ht="13.8">
      <c r="A130" s="97"/>
      <c r="B130" s="101" t="s">
        <v>583</v>
      </c>
      <c r="C130" s="102" t="s">
        <v>63</v>
      </c>
      <c r="D130" s="103">
        <v>120</v>
      </c>
      <c r="E130" s="113"/>
      <c r="F130" s="113"/>
      <c r="G130" s="104"/>
    </row>
    <row r="131" spans="1:7" ht="13.8">
      <c r="A131" s="97"/>
      <c r="B131" s="101" t="s">
        <v>584</v>
      </c>
      <c r="C131" s="102" t="s">
        <v>0</v>
      </c>
      <c r="D131" s="103">
        <v>1</v>
      </c>
      <c r="E131" s="113"/>
      <c r="F131" s="113"/>
      <c r="G131" s="104"/>
    </row>
    <row r="132" spans="1:7" ht="13.8">
      <c r="A132" s="97"/>
      <c r="B132" s="101" t="s">
        <v>585</v>
      </c>
      <c r="C132" s="102" t="s">
        <v>517</v>
      </c>
      <c r="D132" s="103">
        <v>2</v>
      </c>
      <c r="E132" s="113"/>
      <c r="F132" s="113"/>
      <c r="G132" s="104"/>
    </row>
    <row r="133" spans="1:7" ht="13.8">
      <c r="A133" s="97"/>
      <c r="B133" s="101" t="s">
        <v>518</v>
      </c>
      <c r="C133" s="102" t="s">
        <v>0</v>
      </c>
      <c r="D133" s="103">
        <v>1</v>
      </c>
      <c r="E133" s="113"/>
      <c r="F133" s="113"/>
      <c r="G133" s="104"/>
    </row>
    <row r="134" spans="1:7" ht="13.8">
      <c r="A134" s="97"/>
      <c r="B134" s="101" t="s">
        <v>519</v>
      </c>
      <c r="C134" s="102" t="s">
        <v>0</v>
      </c>
      <c r="D134" s="103">
        <v>1</v>
      </c>
      <c r="E134" s="113"/>
      <c r="F134" s="113"/>
      <c r="G134" s="104"/>
    </row>
    <row r="135" spans="1:7" ht="13.8">
      <c r="A135" s="97"/>
      <c r="B135" s="188" t="s">
        <v>520</v>
      </c>
      <c r="C135" s="189"/>
      <c r="D135" s="190" t="s">
        <v>543</v>
      </c>
      <c r="E135" s="191"/>
      <c r="F135" s="184"/>
      <c r="G135" s="186"/>
    </row>
    <row r="136" spans="1:7" ht="13.8">
      <c r="A136" s="97"/>
      <c r="B136" s="194" t="s">
        <v>522</v>
      </c>
      <c r="C136" s="195"/>
      <c r="D136" s="192"/>
      <c r="E136" s="193"/>
      <c r="F136" s="185"/>
      <c r="G136" s="187"/>
    </row>
    <row r="137" spans="1:7">
      <c r="A137" s="99" t="str">
        <f>[1]標單詳細表!G36</f>
        <v>分析表14</v>
      </c>
      <c r="B137" s="196" t="s">
        <v>586</v>
      </c>
      <c r="C137" s="197"/>
      <c r="D137" s="198" t="s">
        <v>587</v>
      </c>
      <c r="E137" s="199"/>
      <c r="F137" s="200"/>
      <c r="G137" s="201"/>
    </row>
    <row r="138" spans="1:7" ht="22.8">
      <c r="A138" s="97"/>
      <c r="B138" s="100" t="s">
        <v>505</v>
      </c>
      <c r="C138" s="100" t="s">
        <v>506</v>
      </c>
      <c r="D138" s="100" t="s">
        <v>507</v>
      </c>
      <c r="E138" s="100" t="s">
        <v>508</v>
      </c>
      <c r="F138" s="100" t="s">
        <v>509</v>
      </c>
      <c r="G138" s="100" t="s">
        <v>59</v>
      </c>
    </row>
    <row r="139" spans="1:7" ht="13.8">
      <c r="A139" s="97"/>
      <c r="B139" s="101" t="s">
        <v>568</v>
      </c>
      <c r="C139" s="102" t="s">
        <v>569</v>
      </c>
      <c r="D139" s="103">
        <v>5.0000000000000001E-3</v>
      </c>
      <c r="E139" s="113"/>
      <c r="F139" s="113"/>
      <c r="G139" s="104"/>
    </row>
    <row r="140" spans="1:7" ht="13.8">
      <c r="A140" s="97"/>
      <c r="B140" s="101" t="s">
        <v>581</v>
      </c>
      <c r="C140" s="102" t="s">
        <v>0</v>
      </c>
      <c r="D140" s="103">
        <v>1</v>
      </c>
      <c r="E140" s="113"/>
      <c r="F140" s="113"/>
      <c r="G140" s="104"/>
    </row>
    <row r="141" spans="1:7" ht="13.8">
      <c r="A141" s="97"/>
      <c r="B141" s="101" t="s">
        <v>570</v>
      </c>
      <c r="C141" s="102" t="s">
        <v>517</v>
      </c>
      <c r="D141" s="103">
        <v>0.03</v>
      </c>
      <c r="E141" s="113"/>
      <c r="F141" s="113"/>
      <c r="G141" s="104"/>
    </row>
    <row r="142" spans="1:7" ht="13.8">
      <c r="A142" s="97"/>
      <c r="B142" s="101" t="s">
        <v>518</v>
      </c>
      <c r="C142" s="102" t="s">
        <v>0</v>
      </c>
      <c r="D142" s="103">
        <v>1</v>
      </c>
      <c r="E142" s="113"/>
      <c r="F142" s="113"/>
      <c r="G142" s="104"/>
    </row>
    <row r="143" spans="1:7" ht="13.8">
      <c r="A143" s="97"/>
      <c r="B143" s="101" t="s">
        <v>519</v>
      </c>
      <c r="C143" s="102" t="s">
        <v>93</v>
      </c>
      <c r="D143" s="103">
        <v>1</v>
      </c>
      <c r="E143" s="113"/>
      <c r="F143" s="113"/>
      <c r="G143" s="104"/>
    </row>
    <row r="144" spans="1:7" ht="13.8">
      <c r="A144" s="97"/>
      <c r="B144" s="175" t="s">
        <v>520</v>
      </c>
      <c r="C144" s="175"/>
      <c r="D144" s="176" t="s">
        <v>565</v>
      </c>
      <c r="E144" s="176"/>
      <c r="F144" s="184"/>
      <c r="G144" s="186"/>
    </row>
    <row r="145" spans="1:7" ht="13.8">
      <c r="A145" s="97"/>
      <c r="B145" s="179" t="s">
        <v>522</v>
      </c>
      <c r="C145" s="179"/>
      <c r="D145" s="176"/>
      <c r="E145" s="176"/>
      <c r="F145" s="185"/>
      <c r="G145" s="187"/>
    </row>
    <row r="146" spans="1:7">
      <c r="A146" s="99" t="str">
        <f>[1]標單詳細表!G39</f>
        <v>分析表15</v>
      </c>
      <c r="B146" s="181" t="s">
        <v>588</v>
      </c>
      <c r="C146" s="181"/>
      <c r="D146" s="182" t="s">
        <v>589</v>
      </c>
      <c r="E146" s="182"/>
      <c r="F146" s="183"/>
      <c r="G146" s="183"/>
    </row>
    <row r="147" spans="1:7" ht="22.8">
      <c r="A147" s="97"/>
      <c r="B147" s="100" t="s">
        <v>505</v>
      </c>
      <c r="C147" s="100" t="s">
        <v>506</v>
      </c>
      <c r="D147" s="100" t="s">
        <v>507</v>
      </c>
      <c r="E147" s="100" t="s">
        <v>508</v>
      </c>
      <c r="F147" s="100" t="s">
        <v>509</v>
      </c>
      <c r="G147" s="100" t="s">
        <v>59</v>
      </c>
    </row>
    <row r="148" spans="1:7" ht="13.8">
      <c r="A148" s="97"/>
      <c r="B148" s="101" t="s">
        <v>590</v>
      </c>
      <c r="C148" s="102" t="s">
        <v>117</v>
      </c>
      <c r="D148" s="103">
        <v>1</v>
      </c>
      <c r="E148" s="113"/>
      <c r="F148" s="113"/>
      <c r="G148" s="104"/>
    </row>
    <row r="149" spans="1:7" ht="13.8">
      <c r="A149" s="97"/>
      <c r="B149" s="101" t="s">
        <v>591</v>
      </c>
      <c r="C149" s="102" t="s">
        <v>134</v>
      </c>
      <c r="D149" s="103">
        <v>20</v>
      </c>
      <c r="E149" s="113"/>
      <c r="F149" s="113"/>
      <c r="G149" s="104"/>
    </row>
    <row r="150" spans="1:7" ht="13.8">
      <c r="A150" s="97"/>
      <c r="B150" s="101" t="s">
        <v>592</v>
      </c>
      <c r="C150" s="102" t="s">
        <v>517</v>
      </c>
      <c r="D150" s="103">
        <v>2</v>
      </c>
      <c r="E150" s="113"/>
      <c r="F150" s="113"/>
      <c r="G150" s="104"/>
    </row>
    <row r="151" spans="1:7" ht="13.8">
      <c r="A151" s="97"/>
      <c r="B151" s="101" t="s">
        <v>593</v>
      </c>
      <c r="C151" s="102" t="s">
        <v>517</v>
      </c>
      <c r="D151" s="103">
        <v>0.2</v>
      </c>
      <c r="E151" s="113"/>
      <c r="F151" s="113"/>
      <c r="G151" s="104"/>
    </row>
    <row r="152" spans="1:7" ht="13.8">
      <c r="A152" s="97"/>
      <c r="B152" s="101" t="s">
        <v>594</v>
      </c>
      <c r="C152" s="102" t="s">
        <v>0</v>
      </c>
      <c r="D152" s="103">
        <v>1</v>
      </c>
      <c r="E152" s="113"/>
      <c r="F152" s="113"/>
      <c r="G152" s="104"/>
    </row>
    <row r="153" spans="1:7" ht="13.8">
      <c r="A153" s="97"/>
      <c r="B153" s="101" t="s">
        <v>595</v>
      </c>
      <c r="C153" s="102" t="s">
        <v>0</v>
      </c>
      <c r="D153" s="103">
        <v>1</v>
      </c>
      <c r="E153" s="113"/>
      <c r="F153" s="113"/>
      <c r="G153" s="104"/>
    </row>
    <row r="154" spans="1:7" ht="13.8">
      <c r="A154" s="97"/>
      <c r="B154" s="101" t="s">
        <v>572</v>
      </c>
      <c r="C154" s="102" t="s">
        <v>0</v>
      </c>
      <c r="D154" s="103">
        <v>1</v>
      </c>
      <c r="E154" s="113"/>
      <c r="F154" s="113"/>
      <c r="G154" s="104"/>
    </row>
    <row r="155" spans="1:7" ht="13.8">
      <c r="A155" s="97"/>
      <c r="B155" s="101" t="s">
        <v>519</v>
      </c>
      <c r="C155" s="102" t="s">
        <v>117</v>
      </c>
      <c r="D155" s="103">
        <v>1</v>
      </c>
      <c r="E155" s="113"/>
      <c r="F155" s="113"/>
      <c r="G155" s="104"/>
    </row>
    <row r="156" spans="1:7" ht="13.8">
      <c r="A156" s="97"/>
      <c r="B156" s="175" t="s">
        <v>520</v>
      </c>
      <c r="C156" s="175"/>
      <c r="D156" s="176" t="s">
        <v>596</v>
      </c>
      <c r="E156" s="176"/>
      <c r="F156" s="177"/>
      <c r="G156" s="178"/>
    </row>
    <row r="157" spans="1:7" ht="13.8">
      <c r="A157" s="97"/>
      <c r="B157" s="179" t="s">
        <v>522</v>
      </c>
      <c r="C157" s="179"/>
      <c r="D157" s="176"/>
      <c r="E157" s="176"/>
      <c r="F157" s="177"/>
      <c r="G157" s="178"/>
    </row>
    <row r="158" spans="1:7">
      <c r="A158" s="99" t="str">
        <f>[1]標單詳細表!G40</f>
        <v>分析表16</v>
      </c>
      <c r="B158" s="181" t="s">
        <v>597</v>
      </c>
      <c r="C158" s="181"/>
      <c r="D158" s="182" t="s">
        <v>589</v>
      </c>
      <c r="E158" s="182"/>
      <c r="F158" s="183"/>
      <c r="G158" s="183"/>
    </row>
    <row r="159" spans="1:7" ht="22.8">
      <c r="A159" s="97"/>
      <c r="B159" s="100" t="s">
        <v>505</v>
      </c>
      <c r="C159" s="100" t="s">
        <v>506</v>
      </c>
      <c r="D159" s="100" t="s">
        <v>507</v>
      </c>
      <c r="E159" s="100" t="s">
        <v>508</v>
      </c>
      <c r="F159" s="100" t="s">
        <v>509</v>
      </c>
      <c r="G159" s="100" t="s">
        <v>59</v>
      </c>
    </row>
    <row r="160" spans="1:7" ht="13.8">
      <c r="A160" s="97"/>
      <c r="B160" s="101" t="s">
        <v>598</v>
      </c>
      <c r="C160" s="102" t="s">
        <v>117</v>
      </c>
      <c r="D160" s="103">
        <v>1</v>
      </c>
      <c r="E160" s="113"/>
      <c r="F160" s="113"/>
      <c r="G160" s="104"/>
    </row>
    <row r="161" spans="1:7" ht="13.8">
      <c r="A161" s="97"/>
      <c r="B161" s="101" t="s">
        <v>591</v>
      </c>
      <c r="C161" s="102" t="s">
        <v>134</v>
      </c>
      <c r="D161" s="103">
        <v>20</v>
      </c>
      <c r="E161" s="113"/>
      <c r="F161" s="113"/>
      <c r="G161" s="104"/>
    </row>
    <row r="162" spans="1:7" ht="13.8">
      <c r="A162" s="97"/>
      <c r="B162" s="101" t="s">
        <v>592</v>
      </c>
      <c r="C162" s="102" t="s">
        <v>517</v>
      </c>
      <c r="D162" s="103">
        <v>2</v>
      </c>
      <c r="E162" s="113"/>
      <c r="F162" s="113"/>
      <c r="G162" s="104"/>
    </row>
    <row r="163" spans="1:7" ht="13.8">
      <c r="A163" s="97"/>
      <c r="B163" s="101" t="s">
        <v>594</v>
      </c>
      <c r="C163" s="102" t="s">
        <v>0</v>
      </c>
      <c r="D163" s="103">
        <v>1</v>
      </c>
      <c r="E163" s="113"/>
      <c r="F163" s="113"/>
      <c r="G163" s="104"/>
    </row>
    <row r="164" spans="1:7" ht="13.8">
      <c r="A164" s="97"/>
      <c r="B164" s="101" t="s">
        <v>593</v>
      </c>
      <c r="C164" s="102" t="s">
        <v>517</v>
      </c>
      <c r="D164" s="103">
        <v>0.2</v>
      </c>
      <c r="E164" s="113"/>
      <c r="F164" s="113"/>
      <c r="G164" s="104"/>
    </row>
    <row r="165" spans="1:7" ht="13.8">
      <c r="A165" s="97"/>
      <c r="B165" s="101" t="s">
        <v>595</v>
      </c>
      <c r="C165" s="102" t="s">
        <v>0</v>
      </c>
      <c r="D165" s="103">
        <v>1</v>
      </c>
      <c r="E165" s="113"/>
      <c r="F165" s="113"/>
      <c r="G165" s="104"/>
    </row>
    <row r="166" spans="1:7" ht="13.8">
      <c r="A166" s="97"/>
      <c r="B166" s="101" t="s">
        <v>572</v>
      </c>
      <c r="C166" s="102" t="s">
        <v>0</v>
      </c>
      <c r="D166" s="103">
        <v>1</v>
      </c>
      <c r="E166" s="113"/>
      <c r="F166" s="113"/>
      <c r="G166" s="104"/>
    </row>
    <row r="167" spans="1:7" ht="13.8">
      <c r="A167" s="97"/>
      <c r="B167" s="101" t="s">
        <v>519</v>
      </c>
      <c r="C167" s="102" t="s">
        <v>117</v>
      </c>
      <c r="D167" s="103">
        <v>1</v>
      </c>
      <c r="E167" s="113"/>
      <c r="F167" s="113"/>
      <c r="G167" s="104"/>
    </row>
    <row r="168" spans="1:7" ht="13.8">
      <c r="A168" s="97"/>
      <c r="B168" s="175" t="s">
        <v>520</v>
      </c>
      <c r="C168" s="175"/>
      <c r="D168" s="176" t="s">
        <v>596</v>
      </c>
      <c r="E168" s="176"/>
      <c r="F168" s="177"/>
      <c r="G168" s="178"/>
    </row>
    <row r="169" spans="1:7" ht="13.8">
      <c r="A169" s="97"/>
      <c r="B169" s="179" t="s">
        <v>522</v>
      </c>
      <c r="C169" s="179"/>
      <c r="D169" s="176"/>
      <c r="E169" s="176"/>
      <c r="F169" s="177"/>
      <c r="G169" s="178"/>
    </row>
    <row r="170" spans="1:7" ht="21.75" customHeight="1">
      <c r="A170" s="99" t="str">
        <f>[1]標單詳細表!G41</f>
        <v>分析表17</v>
      </c>
      <c r="B170" s="181" t="s">
        <v>599</v>
      </c>
      <c r="C170" s="181"/>
      <c r="D170" s="182" t="s">
        <v>567</v>
      </c>
      <c r="E170" s="182"/>
      <c r="F170" s="183"/>
      <c r="G170" s="183"/>
    </row>
    <row r="171" spans="1:7" ht="22.8">
      <c r="A171" s="97"/>
      <c r="B171" s="100" t="s">
        <v>505</v>
      </c>
      <c r="C171" s="100" t="s">
        <v>506</v>
      </c>
      <c r="D171" s="100" t="s">
        <v>507</v>
      </c>
      <c r="E171" s="100" t="s">
        <v>508</v>
      </c>
      <c r="F171" s="100" t="s">
        <v>509</v>
      </c>
      <c r="G171" s="100" t="s">
        <v>59</v>
      </c>
    </row>
    <row r="172" spans="1:7" ht="13.8">
      <c r="A172" s="97"/>
      <c r="B172" s="101" t="s">
        <v>600</v>
      </c>
      <c r="C172" s="102" t="s">
        <v>96</v>
      </c>
      <c r="D172" s="103">
        <v>1</v>
      </c>
      <c r="E172" s="113"/>
      <c r="F172" s="113"/>
      <c r="G172" s="104"/>
    </row>
    <row r="173" spans="1:7" ht="13.8">
      <c r="A173" s="97"/>
      <c r="B173" s="101" t="s">
        <v>601</v>
      </c>
      <c r="C173" s="102" t="s">
        <v>96</v>
      </c>
      <c r="D173" s="103">
        <v>1</v>
      </c>
      <c r="E173" s="113"/>
      <c r="F173" s="113"/>
      <c r="G173" s="104"/>
    </row>
    <row r="174" spans="1:7" ht="13.8">
      <c r="A174" s="97"/>
      <c r="B174" s="101" t="s">
        <v>602</v>
      </c>
      <c r="C174" s="102" t="s">
        <v>517</v>
      </c>
      <c r="D174" s="103">
        <v>0.05</v>
      </c>
      <c r="E174" s="113"/>
      <c r="F174" s="113"/>
      <c r="G174" s="104"/>
    </row>
    <row r="175" spans="1:7" ht="13.8">
      <c r="A175" s="97"/>
      <c r="B175" s="101" t="s">
        <v>603</v>
      </c>
      <c r="C175" s="102" t="s">
        <v>0</v>
      </c>
      <c r="D175" s="103">
        <v>1</v>
      </c>
      <c r="E175" s="113"/>
      <c r="F175" s="113"/>
      <c r="G175" s="104"/>
    </row>
    <row r="176" spans="1:7" ht="13.8">
      <c r="A176" s="97"/>
      <c r="B176" s="101" t="s">
        <v>550</v>
      </c>
      <c r="C176" s="102" t="s">
        <v>0</v>
      </c>
      <c r="D176" s="103">
        <v>1</v>
      </c>
      <c r="E176" s="113"/>
      <c r="F176" s="113"/>
      <c r="G176" s="104"/>
    </row>
    <row r="177" spans="1:7" ht="13.8">
      <c r="A177" s="97"/>
      <c r="B177" s="101" t="s">
        <v>572</v>
      </c>
      <c r="C177" s="102" t="s">
        <v>0</v>
      </c>
      <c r="D177" s="103">
        <v>1</v>
      </c>
      <c r="E177" s="113"/>
      <c r="F177" s="113"/>
      <c r="G177" s="104"/>
    </row>
    <row r="178" spans="1:7" ht="13.8">
      <c r="A178" s="97"/>
      <c r="B178" s="101" t="s">
        <v>519</v>
      </c>
      <c r="C178" s="102" t="s">
        <v>96</v>
      </c>
      <c r="D178" s="103">
        <v>1</v>
      </c>
      <c r="E178" s="113"/>
      <c r="F178" s="113"/>
      <c r="G178" s="104"/>
    </row>
    <row r="179" spans="1:7" ht="13.8">
      <c r="A179" s="97"/>
      <c r="B179" s="175" t="s">
        <v>520</v>
      </c>
      <c r="C179" s="175"/>
      <c r="D179" s="176" t="s">
        <v>573</v>
      </c>
      <c r="E179" s="176"/>
      <c r="F179" s="177"/>
      <c r="G179" s="178"/>
    </row>
    <row r="180" spans="1:7" ht="13.8">
      <c r="A180" s="97"/>
      <c r="B180" s="179" t="s">
        <v>522</v>
      </c>
      <c r="C180" s="179"/>
      <c r="D180" s="176"/>
      <c r="E180" s="176"/>
      <c r="F180" s="177"/>
      <c r="G180" s="178"/>
    </row>
    <row r="181" spans="1:7" ht="15" customHeight="1">
      <c r="A181" s="99" t="str">
        <f>[1]標單詳細表!G43</f>
        <v>分析表18</v>
      </c>
      <c r="B181" s="181" t="s">
        <v>604</v>
      </c>
      <c r="C181" s="181"/>
      <c r="D181" s="182" t="s">
        <v>567</v>
      </c>
      <c r="E181" s="182"/>
      <c r="F181" s="183"/>
      <c r="G181" s="183"/>
    </row>
    <row r="182" spans="1:7" ht="22.8">
      <c r="A182" s="97"/>
      <c r="B182" s="100" t="s">
        <v>505</v>
      </c>
      <c r="C182" s="100" t="s">
        <v>506</v>
      </c>
      <c r="D182" s="100" t="s">
        <v>507</v>
      </c>
      <c r="E182" s="100" t="s">
        <v>508</v>
      </c>
      <c r="F182" s="100" t="s">
        <v>509</v>
      </c>
      <c r="G182" s="100" t="s">
        <v>59</v>
      </c>
    </row>
    <row r="183" spans="1:7" ht="13.8">
      <c r="A183" s="97"/>
      <c r="B183" s="101" t="s">
        <v>605</v>
      </c>
      <c r="C183" s="102" t="s">
        <v>96</v>
      </c>
      <c r="D183" s="103">
        <v>1</v>
      </c>
      <c r="E183" s="113"/>
      <c r="F183" s="113"/>
      <c r="G183" s="104"/>
    </row>
    <row r="184" spans="1:7" ht="13.8">
      <c r="A184" s="97"/>
      <c r="B184" s="101" t="s">
        <v>601</v>
      </c>
      <c r="C184" s="102" t="s">
        <v>96</v>
      </c>
      <c r="D184" s="103">
        <v>1</v>
      </c>
      <c r="E184" s="113"/>
      <c r="F184" s="113"/>
      <c r="G184" s="104"/>
    </row>
    <row r="185" spans="1:7" ht="13.8">
      <c r="A185" s="97"/>
      <c r="B185" s="101" t="s">
        <v>602</v>
      </c>
      <c r="C185" s="102" t="s">
        <v>517</v>
      </c>
      <c r="D185" s="103">
        <v>0.05</v>
      </c>
      <c r="E185" s="113"/>
      <c r="F185" s="113"/>
      <c r="G185" s="104"/>
    </row>
    <row r="186" spans="1:7" ht="13.8">
      <c r="A186" s="97"/>
      <c r="B186" s="101" t="s">
        <v>603</v>
      </c>
      <c r="C186" s="102" t="s">
        <v>0</v>
      </c>
      <c r="D186" s="103">
        <v>1</v>
      </c>
      <c r="E186" s="113"/>
      <c r="F186" s="113"/>
      <c r="G186" s="104"/>
    </row>
    <row r="187" spans="1:7" ht="13.8">
      <c r="A187" s="97"/>
      <c r="B187" s="101" t="s">
        <v>550</v>
      </c>
      <c r="C187" s="102" t="s">
        <v>0</v>
      </c>
      <c r="D187" s="103">
        <v>1</v>
      </c>
      <c r="E187" s="113"/>
      <c r="F187" s="113"/>
      <c r="G187" s="104"/>
    </row>
    <row r="188" spans="1:7" ht="13.8">
      <c r="A188" s="97"/>
      <c r="B188" s="101" t="s">
        <v>572</v>
      </c>
      <c r="C188" s="102" t="s">
        <v>0</v>
      </c>
      <c r="D188" s="103">
        <v>1</v>
      </c>
      <c r="E188" s="113"/>
      <c r="F188" s="113"/>
      <c r="G188" s="104"/>
    </row>
    <row r="189" spans="1:7" ht="13.8">
      <c r="A189" s="97"/>
      <c r="B189" s="101" t="s">
        <v>519</v>
      </c>
      <c r="C189" s="102" t="s">
        <v>96</v>
      </c>
      <c r="D189" s="103">
        <v>1</v>
      </c>
      <c r="E189" s="113"/>
      <c r="F189" s="113"/>
      <c r="G189" s="104"/>
    </row>
    <row r="190" spans="1:7" ht="13.8">
      <c r="A190" s="97"/>
      <c r="B190" s="175" t="s">
        <v>520</v>
      </c>
      <c r="C190" s="175"/>
      <c r="D190" s="176" t="s">
        <v>573</v>
      </c>
      <c r="E190" s="176"/>
      <c r="F190" s="177"/>
      <c r="G190" s="178"/>
    </row>
    <row r="191" spans="1:7" ht="13.8">
      <c r="A191" s="97"/>
      <c r="B191" s="179" t="s">
        <v>522</v>
      </c>
      <c r="C191" s="179"/>
      <c r="D191" s="176"/>
      <c r="E191" s="176"/>
      <c r="F191" s="177"/>
      <c r="G191" s="178"/>
    </row>
    <row r="192" spans="1:7">
      <c r="A192" s="99" t="str">
        <f>[1]標單詳細表!G45</f>
        <v>分析表19</v>
      </c>
      <c r="B192" s="181" t="s">
        <v>606</v>
      </c>
      <c r="C192" s="181"/>
      <c r="D192" s="182" t="s">
        <v>562</v>
      </c>
      <c r="E192" s="182"/>
      <c r="F192" s="183"/>
      <c r="G192" s="183"/>
    </row>
    <row r="193" spans="1:9" ht="22.8">
      <c r="A193" s="97"/>
      <c r="B193" s="100" t="s">
        <v>505</v>
      </c>
      <c r="C193" s="100" t="s">
        <v>506</v>
      </c>
      <c r="D193" s="100" t="s">
        <v>507</v>
      </c>
      <c r="E193" s="100" t="s">
        <v>508</v>
      </c>
      <c r="F193" s="100" t="s">
        <v>509</v>
      </c>
      <c r="G193" s="100" t="s">
        <v>59</v>
      </c>
    </row>
    <row r="194" spans="1:9" ht="13.8">
      <c r="A194" s="97"/>
      <c r="B194" s="101" t="s">
        <v>607</v>
      </c>
      <c r="C194" s="102" t="s">
        <v>93</v>
      </c>
      <c r="D194" s="103">
        <v>1</v>
      </c>
      <c r="E194" s="113"/>
      <c r="F194" s="113"/>
      <c r="G194" s="104"/>
    </row>
    <row r="195" spans="1:9" ht="13.8">
      <c r="A195" s="97"/>
      <c r="B195" s="101" t="s">
        <v>608</v>
      </c>
      <c r="C195" s="102" t="s">
        <v>0</v>
      </c>
      <c r="D195" s="103">
        <v>1</v>
      </c>
      <c r="E195" s="113"/>
      <c r="F195" s="113"/>
      <c r="G195" s="104"/>
    </row>
    <row r="196" spans="1:9" ht="13.8">
      <c r="A196" s="97"/>
      <c r="B196" s="101" t="s">
        <v>609</v>
      </c>
      <c r="C196" s="102" t="s">
        <v>0</v>
      </c>
      <c r="D196" s="103">
        <v>1</v>
      </c>
      <c r="E196" s="113"/>
      <c r="F196" s="113"/>
      <c r="G196" s="104"/>
    </row>
    <row r="197" spans="1:9" ht="13.8">
      <c r="A197" s="97"/>
      <c r="B197" s="105" t="s">
        <v>610</v>
      </c>
      <c r="C197" s="106"/>
      <c r="D197" s="107"/>
      <c r="E197" s="114"/>
      <c r="F197" s="114"/>
      <c r="G197" s="108"/>
    </row>
    <row r="198" spans="1:9" ht="13.8">
      <c r="A198" s="97"/>
      <c r="B198" s="101" t="s">
        <v>611</v>
      </c>
      <c r="C198" s="102" t="s">
        <v>0</v>
      </c>
      <c r="D198" s="103">
        <v>1</v>
      </c>
      <c r="E198" s="113"/>
      <c r="F198" s="113"/>
      <c r="G198" s="104"/>
    </row>
    <row r="199" spans="1:9" ht="13.8">
      <c r="A199" s="97"/>
      <c r="B199" s="101" t="s">
        <v>591</v>
      </c>
      <c r="C199" s="102" t="s">
        <v>0</v>
      </c>
      <c r="D199" s="103">
        <v>1</v>
      </c>
      <c r="E199" s="113"/>
      <c r="F199" s="113"/>
      <c r="G199" s="104"/>
    </row>
    <row r="200" spans="1:9" ht="13.8">
      <c r="A200" s="97"/>
      <c r="B200" s="101" t="s">
        <v>550</v>
      </c>
      <c r="C200" s="102" t="s">
        <v>0</v>
      </c>
      <c r="D200" s="103">
        <v>1</v>
      </c>
      <c r="E200" s="113"/>
      <c r="F200" s="113"/>
      <c r="G200" s="104"/>
    </row>
    <row r="201" spans="1:9" ht="13.8">
      <c r="A201" s="97"/>
      <c r="B201" s="101" t="s">
        <v>572</v>
      </c>
      <c r="C201" s="102" t="s">
        <v>0</v>
      </c>
      <c r="D201" s="103">
        <v>1</v>
      </c>
      <c r="E201" s="113"/>
      <c r="F201" s="113"/>
      <c r="G201" s="104"/>
    </row>
    <row r="202" spans="1:9" ht="13.8">
      <c r="A202" s="97"/>
      <c r="B202" s="101" t="s">
        <v>519</v>
      </c>
      <c r="C202" s="102" t="s">
        <v>93</v>
      </c>
      <c r="D202" s="103">
        <v>1</v>
      </c>
      <c r="E202" s="113"/>
      <c r="F202" s="113"/>
      <c r="G202" s="104"/>
    </row>
    <row r="203" spans="1:9" ht="13.8">
      <c r="A203" s="97"/>
      <c r="B203" s="175" t="s">
        <v>520</v>
      </c>
      <c r="C203" s="175"/>
      <c r="D203" s="176" t="s">
        <v>565</v>
      </c>
      <c r="E203" s="176"/>
      <c r="F203" s="177"/>
      <c r="G203" s="178"/>
    </row>
    <row r="204" spans="1:9" ht="13.8">
      <c r="A204" s="97"/>
      <c r="B204" s="179" t="s">
        <v>522</v>
      </c>
      <c r="C204" s="179"/>
      <c r="D204" s="176"/>
      <c r="E204" s="176"/>
      <c r="F204" s="177"/>
      <c r="G204" s="178"/>
    </row>
    <row r="205" spans="1:9">
      <c r="A205" s="99" t="str">
        <f>[1]標單詳細表!G66</f>
        <v>分析表20</v>
      </c>
      <c r="B205" s="181" t="str">
        <f>[1]標單詳細表!B66</f>
        <v>庫板隔間牆工程</v>
      </c>
      <c r="C205" s="181"/>
      <c r="D205" s="182" t="s">
        <v>612</v>
      </c>
      <c r="E205" s="182"/>
      <c r="F205" s="183"/>
      <c r="G205" s="183"/>
    </row>
    <row r="206" spans="1:9" ht="22.8">
      <c r="A206" s="97"/>
      <c r="B206" s="100" t="s">
        <v>505</v>
      </c>
      <c r="C206" s="100" t="s">
        <v>506</v>
      </c>
      <c r="D206" s="100" t="s">
        <v>507</v>
      </c>
      <c r="E206" s="100" t="s">
        <v>508</v>
      </c>
      <c r="F206" s="100" t="s">
        <v>509</v>
      </c>
      <c r="G206" s="100" t="s">
        <v>59</v>
      </c>
    </row>
    <row r="207" spans="1:9" ht="13.8">
      <c r="A207" s="97"/>
      <c r="B207" s="101" t="s">
        <v>613</v>
      </c>
      <c r="C207" s="102" t="s">
        <v>93</v>
      </c>
      <c r="D207" s="103">
        <v>1170</v>
      </c>
      <c r="E207" s="113"/>
      <c r="F207" s="113"/>
      <c r="G207" s="104"/>
      <c r="I207" s="109"/>
    </row>
    <row r="208" spans="1:9" ht="13.8">
      <c r="A208" s="97"/>
      <c r="B208" s="101" t="s">
        <v>614</v>
      </c>
      <c r="C208" s="102" t="s">
        <v>615</v>
      </c>
      <c r="D208" s="103">
        <v>4</v>
      </c>
      <c r="E208" s="113"/>
      <c r="F208" s="113"/>
      <c r="G208" s="104"/>
      <c r="I208" s="109"/>
    </row>
    <row r="209" spans="1:9" ht="13.8">
      <c r="A209" s="97"/>
      <c r="B209" s="101" t="s">
        <v>616</v>
      </c>
      <c r="C209" s="102" t="s">
        <v>615</v>
      </c>
      <c r="D209" s="103">
        <v>6</v>
      </c>
      <c r="E209" s="113"/>
      <c r="F209" s="113"/>
      <c r="G209" s="104"/>
      <c r="I209" s="109"/>
    </row>
    <row r="210" spans="1:9" ht="13.8">
      <c r="A210" s="97"/>
      <c r="B210" s="101" t="s">
        <v>617</v>
      </c>
      <c r="C210" s="102" t="s">
        <v>615</v>
      </c>
      <c r="D210" s="103">
        <v>1</v>
      </c>
      <c r="E210" s="113"/>
      <c r="F210" s="113"/>
      <c r="G210" s="104"/>
      <c r="I210" s="109"/>
    </row>
    <row r="211" spans="1:9" ht="13.8">
      <c r="A211" s="97"/>
      <c r="B211" s="101" t="s">
        <v>618</v>
      </c>
      <c r="C211" s="102" t="s">
        <v>615</v>
      </c>
      <c r="D211" s="103">
        <v>4</v>
      </c>
      <c r="E211" s="113"/>
      <c r="F211" s="113"/>
      <c r="G211" s="104"/>
      <c r="I211" s="109"/>
    </row>
    <row r="212" spans="1:9" ht="13.8">
      <c r="A212" s="97"/>
      <c r="B212" s="101" t="s">
        <v>619</v>
      </c>
      <c r="C212" s="102" t="s">
        <v>620</v>
      </c>
      <c r="D212" s="103">
        <v>6</v>
      </c>
      <c r="E212" s="113"/>
      <c r="F212" s="113"/>
      <c r="G212" s="104"/>
      <c r="I212" s="109"/>
    </row>
    <row r="213" spans="1:9" ht="13.8">
      <c r="A213" s="97"/>
      <c r="B213" s="101" t="s">
        <v>621</v>
      </c>
      <c r="C213" s="102" t="s">
        <v>343</v>
      </c>
      <c r="D213" s="103">
        <v>1</v>
      </c>
      <c r="E213" s="113"/>
      <c r="F213" s="113"/>
      <c r="G213" s="104"/>
      <c r="I213" s="109"/>
    </row>
    <row r="214" spans="1:9" ht="13.8">
      <c r="A214" s="97"/>
      <c r="B214" s="101" t="s">
        <v>622</v>
      </c>
      <c r="C214" s="102" t="s">
        <v>0</v>
      </c>
      <c r="D214" s="103">
        <v>1</v>
      </c>
      <c r="E214" s="113"/>
      <c r="F214" s="113"/>
      <c r="G214" s="104"/>
      <c r="I214" s="109"/>
    </row>
    <row r="215" spans="1:9" ht="13.8">
      <c r="A215" s="97"/>
      <c r="B215" s="101" t="s">
        <v>623</v>
      </c>
      <c r="C215" s="102" t="s">
        <v>0</v>
      </c>
      <c r="D215" s="103">
        <v>1</v>
      </c>
      <c r="E215" s="113"/>
      <c r="F215" s="113"/>
      <c r="G215" s="104"/>
      <c r="I215" s="109"/>
    </row>
    <row r="216" spans="1:9" ht="13.8">
      <c r="A216" s="97"/>
      <c r="B216" s="101" t="s">
        <v>624</v>
      </c>
      <c r="C216" s="102" t="s">
        <v>0</v>
      </c>
      <c r="D216" s="103">
        <v>1</v>
      </c>
      <c r="E216" s="113"/>
      <c r="F216" s="113"/>
      <c r="G216" s="104"/>
      <c r="I216" s="109"/>
    </row>
    <row r="217" spans="1:9" ht="13.8">
      <c r="A217" s="97"/>
      <c r="B217" s="101" t="s">
        <v>625</v>
      </c>
      <c r="C217" s="102" t="s">
        <v>0</v>
      </c>
      <c r="D217" s="103">
        <v>1</v>
      </c>
      <c r="E217" s="113"/>
      <c r="F217" s="113"/>
      <c r="G217" s="104"/>
      <c r="I217" s="109"/>
    </row>
    <row r="218" spans="1:9" ht="13.8">
      <c r="A218" s="97"/>
      <c r="B218" s="101" t="s">
        <v>626</v>
      </c>
      <c r="C218" s="102" t="s">
        <v>0</v>
      </c>
      <c r="D218" s="103">
        <v>1</v>
      </c>
      <c r="E218" s="113"/>
      <c r="F218" s="113"/>
      <c r="G218" s="104"/>
      <c r="I218" s="109"/>
    </row>
    <row r="219" spans="1:9" ht="13.8">
      <c r="A219" s="97"/>
      <c r="B219" s="101" t="s">
        <v>627</v>
      </c>
      <c r="C219" s="102" t="s">
        <v>0</v>
      </c>
      <c r="D219" s="103">
        <v>1</v>
      </c>
      <c r="E219" s="113"/>
      <c r="F219" s="113"/>
      <c r="G219" s="110"/>
      <c r="I219" s="109"/>
    </row>
    <row r="220" spans="1:9" ht="13.8">
      <c r="A220" s="97"/>
      <c r="B220" s="110" t="s">
        <v>628</v>
      </c>
      <c r="C220" s="102" t="s">
        <v>0</v>
      </c>
      <c r="D220" s="111"/>
      <c r="E220" s="110"/>
      <c r="F220" s="112"/>
      <c r="G220" s="110"/>
      <c r="I220" s="109"/>
    </row>
    <row r="221" spans="1:9" ht="13.8">
      <c r="A221" s="97"/>
      <c r="B221" s="175" t="s">
        <v>520</v>
      </c>
      <c r="C221" s="175"/>
      <c r="D221" s="176" t="s">
        <v>629</v>
      </c>
      <c r="E221" s="176"/>
      <c r="F221" s="177"/>
      <c r="G221" s="178"/>
    </row>
    <row r="222" spans="1:9" ht="13.8">
      <c r="A222" s="97"/>
      <c r="B222" s="179" t="s">
        <v>522</v>
      </c>
      <c r="C222" s="179"/>
      <c r="D222" s="176"/>
      <c r="E222" s="176"/>
      <c r="F222" s="177"/>
      <c r="G222" s="178"/>
    </row>
    <row r="223" spans="1:9">
      <c r="A223" s="99" t="str">
        <f>[1]標單詳細表!G67</f>
        <v>分析表21</v>
      </c>
      <c r="B223" s="181" t="str">
        <f>[1]標單詳細表!B67</f>
        <v>庫板天花板工程</v>
      </c>
      <c r="C223" s="181"/>
      <c r="D223" s="182" t="s">
        <v>612</v>
      </c>
      <c r="E223" s="182"/>
      <c r="F223" s="183"/>
      <c r="G223" s="183"/>
    </row>
    <row r="224" spans="1:9" ht="22.8">
      <c r="A224" s="97"/>
      <c r="B224" s="100" t="s">
        <v>505</v>
      </c>
      <c r="C224" s="100" t="s">
        <v>506</v>
      </c>
      <c r="D224" s="100" t="s">
        <v>507</v>
      </c>
      <c r="E224" s="100" t="s">
        <v>508</v>
      </c>
      <c r="F224" s="100" t="s">
        <v>509</v>
      </c>
      <c r="G224" s="100" t="s">
        <v>59</v>
      </c>
    </row>
    <row r="225" spans="1:9" ht="13.8">
      <c r="A225" s="97"/>
      <c r="B225" s="101" t="s">
        <v>630</v>
      </c>
      <c r="C225" s="102" t="s">
        <v>93</v>
      </c>
      <c r="D225" s="103">
        <v>550</v>
      </c>
      <c r="E225" s="113"/>
      <c r="F225" s="113"/>
      <c r="G225" s="104"/>
      <c r="I225" s="109"/>
    </row>
    <row r="226" spans="1:9" ht="13.8">
      <c r="A226" s="97"/>
      <c r="B226" s="101" t="s">
        <v>631</v>
      </c>
      <c r="C226" s="102" t="s">
        <v>165</v>
      </c>
      <c r="D226" s="103">
        <v>1</v>
      </c>
      <c r="E226" s="113"/>
      <c r="F226" s="113"/>
      <c r="G226" s="104"/>
      <c r="I226" s="109"/>
    </row>
    <row r="227" spans="1:9" ht="13.8">
      <c r="A227" s="97"/>
      <c r="B227" s="101" t="s">
        <v>632</v>
      </c>
      <c r="C227" s="102" t="s">
        <v>165</v>
      </c>
      <c r="D227" s="103">
        <v>1</v>
      </c>
      <c r="E227" s="113"/>
      <c r="F227" s="113"/>
      <c r="G227" s="104"/>
      <c r="I227" s="109"/>
    </row>
    <row r="228" spans="1:9" ht="13.8">
      <c r="A228" s="97"/>
      <c r="B228" s="101" t="s">
        <v>624</v>
      </c>
      <c r="C228" s="102" t="s">
        <v>165</v>
      </c>
      <c r="D228" s="103">
        <v>1</v>
      </c>
      <c r="E228" s="113"/>
      <c r="F228" s="113"/>
      <c r="G228" s="104"/>
      <c r="I228" s="109"/>
    </row>
    <row r="229" spans="1:9" ht="13.8">
      <c r="A229" s="97"/>
      <c r="B229" s="101" t="s">
        <v>625</v>
      </c>
      <c r="C229" s="102" t="s">
        <v>165</v>
      </c>
      <c r="D229" s="103">
        <v>1</v>
      </c>
      <c r="E229" s="113"/>
      <c r="F229" s="113"/>
      <c r="G229" s="104"/>
      <c r="I229" s="109"/>
    </row>
    <row r="230" spans="1:9" ht="13.8">
      <c r="A230" s="97"/>
      <c r="B230" s="101" t="s">
        <v>626</v>
      </c>
      <c r="C230" s="102" t="s">
        <v>165</v>
      </c>
      <c r="D230" s="103">
        <v>1</v>
      </c>
      <c r="E230" s="113"/>
      <c r="F230" s="113"/>
      <c r="G230" s="104"/>
      <c r="I230" s="109"/>
    </row>
    <row r="231" spans="1:9" ht="13.8">
      <c r="A231" s="97"/>
      <c r="B231" s="101" t="s">
        <v>627</v>
      </c>
      <c r="C231" s="102" t="s">
        <v>0</v>
      </c>
      <c r="D231" s="103">
        <v>1</v>
      </c>
      <c r="E231" s="113"/>
      <c r="F231" s="113"/>
      <c r="G231" s="110"/>
      <c r="I231" s="109"/>
    </row>
    <row r="232" spans="1:9" ht="13.8">
      <c r="A232" s="97"/>
      <c r="B232" s="110" t="s">
        <v>628</v>
      </c>
      <c r="C232" s="102" t="s">
        <v>0</v>
      </c>
      <c r="D232" s="111"/>
      <c r="E232" s="110"/>
      <c r="F232" s="112"/>
      <c r="G232" s="110"/>
    </row>
    <row r="233" spans="1:9" ht="13.8">
      <c r="A233" s="97"/>
      <c r="B233" s="175" t="s">
        <v>520</v>
      </c>
      <c r="C233" s="175"/>
      <c r="D233" s="176" t="s">
        <v>633</v>
      </c>
      <c r="E233" s="176"/>
      <c r="F233" s="177"/>
      <c r="G233" s="178"/>
    </row>
    <row r="234" spans="1:9" ht="13.8">
      <c r="A234" s="97"/>
      <c r="B234" s="179" t="s">
        <v>522</v>
      </c>
      <c r="C234" s="179"/>
      <c r="D234" s="176"/>
      <c r="E234" s="176"/>
      <c r="F234" s="177"/>
      <c r="G234" s="178"/>
    </row>
  </sheetData>
  <mergeCells count="171">
    <mergeCell ref="A3:G3"/>
    <mergeCell ref="A4:G4"/>
    <mergeCell ref="B6:C6"/>
    <mergeCell ref="D6:E6"/>
    <mergeCell ref="F6:G6"/>
    <mergeCell ref="B28:C28"/>
    <mergeCell ref="D28:E29"/>
    <mergeCell ref="F28:F29"/>
    <mergeCell ref="G28:G29"/>
    <mergeCell ref="B29:C29"/>
    <mergeCell ref="B30:C30"/>
    <mergeCell ref="D30:E30"/>
    <mergeCell ref="F30:G30"/>
    <mergeCell ref="B17:C17"/>
    <mergeCell ref="D17:E18"/>
    <mergeCell ref="F17:F18"/>
    <mergeCell ref="G17:G18"/>
    <mergeCell ref="B18:C18"/>
    <mergeCell ref="B19:C19"/>
    <mergeCell ref="D19:E19"/>
    <mergeCell ref="F19:G19"/>
    <mergeCell ref="B47:C47"/>
    <mergeCell ref="D47:E48"/>
    <mergeCell ref="F47:F48"/>
    <mergeCell ref="G47:G48"/>
    <mergeCell ref="B48:C48"/>
    <mergeCell ref="B49:C49"/>
    <mergeCell ref="D49:E49"/>
    <mergeCell ref="F49:G49"/>
    <mergeCell ref="B37:C37"/>
    <mergeCell ref="D37:E38"/>
    <mergeCell ref="F37:F38"/>
    <mergeCell ref="G37:G38"/>
    <mergeCell ref="B38:C38"/>
    <mergeCell ref="B39:C39"/>
    <mergeCell ref="D39:E39"/>
    <mergeCell ref="F39:G39"/>
    <mergeCell ref="B69:C69"/>
    <mergeCell ref="D69:E70"/>
    <mergeCell ref="F69:F70"/>
    <mergeCell ref="G69:G70"/>
    <mergeCell ref="B70:C70"/>
    <mergeCell ref="B71:C71"/>
    <mergeCell ref="D71:E71"/>
    <mergeCell ref="F71:G71"/>
    <mergeCell ref="B58:C58"/>
    <mergeCell ref="D58:E59"/>
    <mergeCell ref="F58:F59"/>
    <mergeCell ref="G58:G59"/>
    <mergeCell ref="B59:C59"/>
    <mergeCell ref="B60:C60"/>
    <mergeCell ref="D60:E60"/>
    <mergeCell ref="F60:G60"/>
    <mergeCell ref="B87:C87"/>
    <mergeCell ref="D87:E88"/>
    <mergeCell ref="F87:F88"/>
    <mergeCell ref="G87:G88"/>
    <mergeCell ref="B88:C88"/>
    <mergeCell ref="B89:C89"/>
    <mergeCell ref="D89:E89"/>
    <mergeCell ref="F89:G89"/>
    <mergeCell ref="B79:C79"/>
    <mergeCell ref="D79:E80"/>
    <mergeCell ref="F79:F80"/>
    <mergeCell ref="G79:G80"/>
    <mergeCell ref="B80:C80"/>
    <mergeCell ref="B81:C81"/>
    <mergeCell ref="D81:E81"/>
    <mergeCell ref="F81:G81"/>
    <mergeCell ref="B108:C108"/>
    <mergeCell ref="D108:E109"/>
    <mergeCell ref="F108:F109"/>
    <mergeCell ref="G108:G109"/>
    <mergeCell ref="B109:C109"/>
    <mergeCell ref="B110:C110"/>
    <mergeCell ref="D110:E110"/>
    <mergeCell ref="F110:G110"/>
    <mergeCell ref="B97:C97"/>
    <mergeCell ref="D97:E98"/>
    <mergeCell ref="F97:F98"/>
    <mergeCell ref="G97:G98"/>
    <mergeCell ref="B98:C98"/>
    <mergeCell ref="B99:C99"/>
    <mergeCell ref="D99:E99"/>
    <mergeCell ref="F99:G99"/>
    <mergeCell ref="B126:C126"/>
    <mergeCell ref="D126:E127"/>
    <mergeCell ref="F126:F127"/>
    <mergeCell ref="G126:G127"/>
    <mergeCell ref="B127:C127"/>
    <mergeCell ref="B128:C128"/>
    <mergeCell ref="D128:E128"/>
    <mergeCell ref="F128:G128"/>
    <mergeCell ref="B116:C116"/>
    <mergeCell ref="D116:E117"/>
    <mergeCell ref="F116:F117"/>
    <mergeCell ref="G116:G117"/>
    <mergeCell ref="B117:C117"/>
    <mergeCell ref="B118:C118"/>
    <mergeCell ref="D118:E118"/>
    <mergeCell ref="F118:G118"/>
    <mergeCell ref="B144:C144"/>
    <mergeCell ref="D144:E145"/>
    <mergeCell ref="F144:F145"/>
    <mergeCell ref="G144:G145"/>
    <mergeCell ref="B145:C145"/>
    <mergeCell ref="B146:C146"/>
    <mergeCell ref="D146:E146"/>
    <mergeCell ref="F146:G146"/>
    <mergeCell ref="B135:C135"/>
    <mergeCell ref="D135:E136"/>
    <mergeCell ref="F135:F136"/>
    <mergeCell ref="G135:G136"/>
    <mergeCell ref="B136:C136"/>
    <mergeCell ref="B137:C137"/>
    <mergeCell ref="D137:E137"/>
    <mergeCell ref="F137:G137"/>
    <mergeCell ref="B168:C168"/>
    <mergeCell ref="D168:E169"/>
    <mergeCell ref="F168:F169"/>
    <mergeCell ref="G168:G169"/>
    <mergeCell ref="B169:C169"/>
    <mergeCell ref="B170:C170"/>
    <mergeCell ref="D170:E170"/>
    <mergeCell ref="F170:G170"/>
    <mergeCell ref="B156:C156"/>
    <mergeCell ref="D156:E157"/>
    <mergeCell ref="F156:F157"/>
    <mergeCell ref="G156:G157"/>
    <mergeCell ref="B157:C157"/>
    <mergeCell ref="B158:C158"/>
    <mergeCell ref="D158:E158"/>
    <mergeCell ref="F158:G158"/>
    <mergeCell ref="F190:F191"/>
    <mergeCell ref="G190:G191"/>
    <mergeCell ref="B191:C191"/>
    <mergeCell ref="B192:C192"/>
    <mergeCell ref="D192:E192"/>
    <mergeCell ref="F192:G192"/>
    <mergeCell ref="B179:C179"/>
    <mergeCell ref="D179:E180"/>
    <mergeCell ref="F179:F180"/>
    <mergeCell ref="G179:G180"/>
    <mergeCell ref="B180:C180"/>
    <mergeCell ref="B181:C181"/>
    <mergeCell ref="D181:E181"/>
    <mergeCell ref="F181:G181"/>
    <mergeCell ref="B233:C233"/>
    <mergeCell ref="D233:E234"/>
    <mergeCell ref="F233:F234"/>
    <mergeCell ref="G233:G234"/>
    <mergeCell ref="B234:C234"/>
    <mergeCell ref="F5:G5"/>
    <mergeCell ref="B221:C221"/>
    <mergeCell ref="D221:E222"/>
    <mergeCell ref="F221:F222"/>
    <mergeCell ref="G221:G222"/>
    <mergeCell ref="B222:C222"/>
    <mergeCell ref="B223:C223"/>
    <mergeCell ref="D223:E223"/>
    <mergeCell ref="F223:G223"/>
    <mergeCell ref="B203:C203"/>
    <mergeCell ref="D203:E204"/>
    <mergeCell ref="F203:F204"/>
    <mergeCell ref="G203:G204"/>
    <mergeCell ref="B204:C204"/>
    <mergeCell ref="B205:C205"/>
    <mergeCell ref="D205:E205"/>
    <mergeCell ref="F205:G205"/>
    <mergeCell ref="B190:C190"/>
    <mergeCell ref="D190:E191"/>
  </mergeCells>
  <phoneticPr fontId="4" type="noConversion"/>
  <printOptions horizontalCentered="1"/>
  <pageMargins left="0.39370078740157483" right="0" top="0.59055118110236227" bottom="0.39370078740157483" header="0.39370078740157483" footer="0.39370078740157483"/>
  <pageSetup paperSize="9" fitToHeight="12" orientation="portrait" r:id="rId1"/>
  <headerFooter alignWithMargins="0">
    <oddHeader>&amp;R&amp;"細明體,標準"&amp;10 第 &amp;P 頁 共 &amp;N 頁</oddHeader>
    <oddFooter>&amp;L&amp;"細明體,標準"編製</oddFooter>
  </headerFooter>
  <rowBreaks count="5" manualBreakCount="5">
    <brk id="48" max="7" man="1"/>
    <brk id="88" max="16383" man="1"/>
    <brk id="127" max="16383" man="1"/>
    <brk id="169" max="16383" man="1"/>
    <brk id="204" max="16383" man="1"/>
  </rowBreaks>
  <colBreaks count="1" manualBreakCount="1">
    <brk id="7" max="2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總表</vt:lpstr>
      <vt:lpstr>標單詳細表</vt:lpstr>
      <vt:lpstr>標單單價分析表</vt:lpstr>
      <vt:lpstr>標單詳細表!Print_Area</vt:lpstr>
      <vt:lpstr>標單單價分析表!Print_Titles</vt:lpstr>
      <vt:lpstr>標單詳細表!Print_Titles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陳正偉-33006</dc:creator>
  <cp:lastModifiedBy>謝佳蓉-90404</cp:lastModifiedBy>
  <cp:lastPrinted>2025-06-26T03:50:34Z</cp:lastPrinted>
  <dcterms:created xsi:type="dcterms:W3CDTF">2024-12-02T05:34:58Z</dcterms:created>
  <dcterms:modified xsi:type="dcterms:W3CDTF">2025-07-11T05:22:02Z</dcterms:modified>
</cp:coreProperties>
</file>